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Заглавна страница" sheetId="7" r:id="rId1"/>
    <sheet name="Счетоводни отчети 2015-2017" sheetId="3" r:id="rId2"/>
    <sheet name="Прогнозни приходи" sheetId="5" r:id="rId3"/>
    <sheet name="Други прогнозни данни" sheetId="6" r:id="rId4"/>
    <sheet name="Парични потоци и показатели" sheetId="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I18" i="1" l="1"/>
  <c r="I17" i="1"/>
  <c r="H18" i="1"/>
  <c r="H17" i="1"/>
  <c r="G18" i="1"/>
  <c r="G17" i="1"/>
  <c r="F18" i="1"/>
  <c r="F17" i="1"/>
  <c r="E18" i="1"/>
  <c r="E17" i="1"/>
  <c r="D18" i="1"/>
  <c r="D17" i="1"/>
  <c r="E48" i="5"/>
  <c r="C12" i="1" l="1"/>
  <c r="C13" i="1"/>
  <c r="C53" i="1"/>
  <c r="C52" i="1"/>
  <c r="C51" i="1"/>
  <c r="B53" i="1"/>
  <c r="B52" i="1"/>
  <c r="B51" i="1"/>
  <c r="C46" i="1"/>
  <c r="B46" i="1"/>
  <c r="C45" i="1"/>
  <c r="B45" i="1"/>
  <c r="C44" i="1"/>
  <c r="B44" i="1"/>
  <c r="C39" i="1"/>
  <c r="B39" i="1"/>
  <c r="C38" i="1"/>
  <c r="B38" i="1"/>
  <c r="C37" i="1"/>
  <c r="B37" i="1"/>
  <c r="J52" i="5"/>
  <c r="J51" i="5"/>
  <c r="J50" i="5"/>
  <c r="J49" i="5"/>
  <c r="J48" i="5"/>
  <c r="J45" i="5"/>
  <c r="J44" i="5"/>
  <c r="J43" i="5"/>
  <c r="J42" i="5"/>
  <c r="J41" i="5"/>
  <c r="J38" i="5"/>
  <c r="J37" i="5"/>
  <c r="J36" i="5"/>
  <c r="J35" i="5"/>
  <c r="J34" i="5"/>
  <c r="J31" i="5"/>
  <c r="J30" i="5"/>
  <c r="J29" i="5"/>
  <c r="J28" i="5"/>
  <c r="J27" i="5"/>
  <c r="J32" i="5" s="1"/>
  <c r="B16" i="6" s="1"/>
  <c r="J24" i="5"/>
  <c r="J23" i="5"/>
  <c r="J22" i="5"/>
  <c r="J21" i="5"/>
  <c r="J20" i="5"/>
  <c r="J17" i="5"/>
  <c r="J16" i="5"/>
  <c r="J15" i="5"/>
  <c r="J14" i="5"/>
  <c r="J13" i="5"/>
  <c r="D39" i="1" l="1"/>
  <c r="F39" i="1" s="1"/>
  <c r="D52" i="1"/>
  <c r="F52" i="1" s="1"/>
  <c r="D51" i="1"/>
  <c r="F51" i="1" s="1"/>
  <c r="D53" i="1"/>
  <c r="F53" i="1" s="1"/>
  <c r="D46" i="1"/>
  <c r="F46" i="1" s="1"/>
  <c r="D45" i="1"/>
  <c r="F45" i="1" s="1"/>
  <c r="D44" i="1"/>
  <c r="F44" i="1" s="1"/>
  <c r="D37" i="1"/>
  <c r="F37" i="1" s="1"/>
  <c r="G19" i="1"/>
  <c r="D38" i="1"/>
  <c r="F38" i="1" s="1"/>
  <c r="F19" i="1"/>
  <c r="E19" i="1"/>
  <c r="I19" i="1"/>
  <c r="D19" i="1"/>
  <c r="H19" i="1"/>
  <c r="C14" i="1"/>
  <c r="C62" i="1" s="1"/>
  <c r="D62" i="1" s="1"/>
  <c r="J39" i="5"/>
  <c r="J18" i="5"/>
  <c r="B14" i="6" s="1"/>
  <c r="J46" i="5"/>
  <c r="B18" i="6" s="1"/>
  <c r="J25" i="5"/>
  <c r="J53" i="5"/>
  <c r="B15" i="6" l="1"/>
  <c r="G22" i="1"/>
  <c r="B17" i="6"/>
  <c r="H22" i="1"/>
  <c r="I22" i="1"/>
  <c r="I23" i="1" s="1"/>
  <c r="I25" i="1" s="1"/>
  <c r="I28" i="1" s="1"/>
  <c r="B19" i="6"/>
  <c r="C69" i="1"/>
  <c r="F54" i="1"/>
  <c r="F47" i="1"/>
  <c r="F40" i="1"/>
  <c r="B19" i="1"/>
  <c r="C25" i="1"/>
  <c r="C28" i="1" s="1"/>
  <c r="B14" i="1"/>
  <c r="B68" i="1" l="1"/>
  <c r="G23" i="1"/>
  <c r="B66" i="1"/>
  <c r="D66" i="1" s="1"/>
  <c r="B67" i="1"/>
  <c r="D67" i="1" s="1"/>
  <c r="H23" i="1"/>
  <c r="H25" i="1" s="1"/>
  <c r="H28" i="1" s="1"/>
  <c r="D68" i="1"/>
  <c r="C29" i="1"/>
  <c r="G25" i="1" l="1"/>
  <c r="G28" i="1" s="1"/>
  <c r="E52" i="5" l="1"/>
  <c r="E51" i="5"/>
  <c r="E50" i="5"/>
  <c r="E49" i="5"/>
  <c r="E45" i="5"/>
  <c r="E44" i="5"/>
  <c r="E43" i="5"/>
  <c r="E42" i="5"/>
  <c r="E41" i="5"/>
  <c r="E38" i="5"/>
  <c r="E37" i="5"/>
  <c r="E36" i="5"/>
  <c r="E35" i="5"/>
  <c r="E34" i="5"/>
  <c r="E31" i="5"/>
  <c r="E30" i="5"/>
  <c r="E29" i="5"/>
  <c r="E28" i="5"/>
  <c r="E27" i="5"/>
  <c r="E24" i="5"/>
  <c r="E23" i="5"/>
  <c r="E22" i="5"/>
  <c r="E21" i="5"/>
  <c r="E20" i="5"/>
  <c r="E14" i="5"/>
  <c r="E15" i="5"/>
  <c r="E16" i="5"/>
  <c r="E17" i="5"/>
  <c r="E13" i="5"/>
  <c r="E46" i="5" l="1"/>
  <c r="B12" i="6" s="1"/>
  <c r="E18" i="5"/>
  <c r="B8" i="6" s="1"/>
  <c r="E25" i="5"/>
  <c r="E53" i="5"/>
  <c r="E32" i="5"/>
  <c r="B10" i="6" s="1"/>
  <c r="E39" i="5"/>
  <c r="B13" i="6" l="1"/>
  <c r="F22" i="1"/>
  <c r="B11" i="6"/>
  <c r="E22" i="1"/>
  <c r="B9" i="6"/>
  <c r="D22" i="1"/>
  <c r="D79" i="1" l="1"/>
  <c r="D81" i="1" s="1"/>
  <c r="F23" i="1"/>
  <c r="F25" i="1" s="1"/>
  <c r="F28" i="1" s="1"/>
  <c r="B65" i="1"/>
  <c r="D65" i="1" s="1"/>
  <c r="E23" i="1"/>
  <c r="E25" i="1" s="1"/>
  <c r="E28" i="1" s="1"/>
  <c r="B64" i="1"/>
  <c r="D64" i="1" s="1"/>
  <c r="B63" i="1"/>
  <c r="D23" i="1"/>
  <c r="D25" i="1" l="1"/>
  <c r="D28" i="1" s="1"/>
  <c r="B23" i="1"/>
  <c r="B25" i="1" s="1"/>
  <c r="D63" i="1"/>
  <c r="B69" i="1"/>
  <c r="D69" i="1" l="1"/>
  <c r="D70" i="1"/>
  <c r="E29" i="1"/>
  <c r="D29" i="1"/>
  <c r="F29" i="1"/>
  <c r="H29" i="1"/>
  <c r="G29" i="1"/>
  <c r="I29" i="1"/>
  <c r="D73" i="1" l="1"/>
  <c r="D75" i="1"/>
  <c r="D74" i="1"/>
  <c r="D76" i="1" l="1"/>
</calcChain>
</file>

<file path=xl/sharedStrings.xml><?xml version="1.0" encoding="utf-8"?>
<sst xmlns="http://schemas.openxmlformats.org/spreadsheetml/2006/main" count="295" uniqueCount="194">
  <si>
    <t>N</t>
  </si>
  <si>
    <t>N+1</t>
  </si>
  <si>
    <t>N+2</t>
  </si>
  <si>
    <t>N+3</t>
  </si>
  <si>
    <t>II.Разходи за дейността</t>
  </si>
  <si>
    <t>Прогнозен отчет на обособения паричен поток на проекта</t>
  </si>
  <si>
    <t xml:space="preserve">Финансов анализ </t>
  </si>
  <si>
    <t>(в хил.лв.)</t>
  </si>
  <si>
    <t>Общо</t>
  </si>
  <si>
    <t>I Разходи за инвестици</t>
  </si>
  <si>
    <t>1. Инвестиции в ДМА</t>
  </si>
  <si>
    <t>x</t>
  </si>
  <si>
    <t>2. Инвестиции в ДНА</t>
  </si>
  <si>
    <t>Общо инвестиции (=1+2)</t>
  </si>
  <si>
    <t>1.Разходи за суровини, материали и външни услуги</t>
  </si>
  <si>
    <t>2. Разходи за персонал</t>
  </si>
  <si>
    <t>Общо разходи за дейността (=1+2)</t>
  </si>
  <si>
    <t>III.Приходи</t>
  </si>
  <si>
    <t>1. Нетни приходи от продажби (продукция, стоки, услуги)</t>
  </si>
  <si>
    <t>РЕЗУЛТАТ</t>
  </si>
  <si>
    <t>МИНИСТЕРСТВО НА ИКОНОМИКАТА</t>
  </si>
  <si>
    <t>БИЗНЕС ПЛАН</t>
  </si>
  <si>
    <t>Подпис:</t>
  </si>
  <si>
    <t>Дата: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</si>
  <si>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</si>
  <si>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</si>
  <si>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Актив</t>
  </si>
  <si>
    <t>Пасив</t>
  </si>
  <si>
    <t>Раздели, групи, статии</t>
  </si>
  <si>
    <t>Код на реда</t>
  </si>
  <si>
    <t>Сума (хил.лева)</t>
  </si>
  <si>
    <t>а</t>
  </si>
  <si>
    <t>б</t>
  </si>
  <si>
    <t>Общо за група I:</t>
  </si>
  <si>
    <t>Сума на актива (А+Б+В+Г)</t>
  </si>
  <si>
    <t>04500</t>
  </si>
  <si>
    <t>Сума на пасива (А+Б+В+Г)</t>
  </si>
  <si>
    <t>08500</t>
  </si>
  <si>
    <t>Таблица 2</t>
  </si>
  <si>
    <t>Наименование на разходите</t>
  </si>
  <si>
    <t>Наименование на приходите</t>
  </si>
  <si>
    <t>А. Разходи</t>
  </si>
  <si>
    <t>А. Приходи</t>
  </si>
  <si>
    <t>І. Разходи за оперативна дейност</t>
  </si>
  <si>
    <t>І. Приходи от оперативна дейност</t>
  </si>
  <si>
    <t>1. Намаление на запасите от продукция и незавършено производство</t>
  </si>
  <si>
    <t>10100</t>
  </si>
  <si>
    <t>1. Нетни приходи от продажби, в т.ч.:</t>
  </si>
  <si>
    <t>15100</t>
  </si>
  <si>
    <t>2. Разходи за суровини, материали и външни услуги в т.ч.:</t>
  </si>
  <si>
    <t>10200</t>
  </si>
  <si>
    <t>3. Разходи за персонала, в т.ч.:</t>
  </si>
  <si>
    <t>10300</t>
  </si>
  <si>
    <t>2. Увеличение на запасите от продукция и незавършено производство</t>
  </si>
  <si>
    <t>15200</t>
  </si>
  <si>
    <t>4. Разходи за амортизация и обезценка, в т.ч.:</t>
  </si>
  <si>
    <t>10400</t>
  </si>
  <si>
    <t>15000</t>
  </si>
  <si>
    <t>10000</t>
  </si>
  <si>
    <t>Г. Печалба (В - ІV - V)</t>
  </si>
  <si>
    <t>14400</t>
  </si>
  <si>
    <t>Г. Загуба (В + ІV + V )</t>
  </si>
  <si>
    <t>19200</t>
  </si>
  <si>
    <t>Всичко (Общо разходи + ІV + V + Г)</t>
  </si>
  <si>
    <t>14500</t>
  </si>
  <si>
    <t>Всичко (Общо приходи + Г)</t>
  </si>
  <si>
    <t>19500</t>
  </si>
  <si>
    <t>Таблица 3</t>
  </si>
  <si>
    <t>(хил.лв.)</t>
  </si>
  <si>
    <t>Видове</t>
  </si>
  <si>
    <t>Отчет за годината</t>
  </si>
  <si>
    <t>Таблица 4</t>
  </si>
  <si>
    <t>Моля, попълнете представените по-долу таблици с прогнозни данни за Вашия бизнес.</t>
  </si>
  <si>
    <t>Таблица 6</t>
  </si>
  <si>
    <t>Нетни приходи от продажби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</si>
  <si>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</si>
  <si>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</si>
  <si>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</si>
  <si>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</si>
  <si>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Други *</t>
  </si>
  <si>
    <t>N без проекта</t>
  </si>
  <si>
    <t>N с проекта</t>
  </si>
  <si>
    <t>N+1 без проекта</t>
  </si>
  <si>
    <t>N+1 с проекта</t>
  </si>
  <si>
    <t>N+2 без проекта</t>
  </si>
  <si>
    <t>N+2 с проекта</t>
  </si>
  <si>
    <t>N+3 без проекта</t>
  </si>
  <si>
    <t>N+3 с проекта</t>
  </si>
  <si>
    <t>Колона 2 – се посочва мерна единица на продуктите/услугите.</t>
  </si>
  <si>
    <t>Стойност на проекта</t>
  </si>
  <si>
    <t>(в лева)</t>
  </si>
  <si>
    <t>Обща стойност  на проекта:</t>
  </si>
  <si>
    <t>Таблица 8</t>
  </si>
  <si>
    <t>Таблица 9</t>
  </si>
  <si>
    <t>Година</t>
  </si>
  <si>
    <t>СЧЕТОВОДЕН БАЛАНС - извлечение на необходимите данни за оценката</t>
  </si>
  <si>
    <t>Раздел І. Разходи за НИРД, по области на науката</t>
  </si>
  <si>
    <t>А. Разходи за НИРД - общо ( колона 1 - общо)</t>
  </si>
  <si>
    <t>Раздел IV. Персонал, зает с НИРД, по области на науката</t>
  </si>
  <si>
    <t>Персонал - общо ( колона 1 - общо)</t>
  </si>
  <si>
    <t>Раздел Б. Продуктови иновации (стоки и услуги)</t>
  </si>
  <si>
    <t>През последните три години (2015 - 2017) Вашето предприятие реализирало ли е на пазара:</t>
  </si>
  <si>
    <t>1. Нови или значително усъвършенствани стоки (с изключение на обикновените препродажби на нови стоки и чисто естетическите промени в стоките:</t>
  </si>
  <si>
    <t>ДА/НЕ</t>
  </si>
  <si>
    <t>2. Нови или значително усъвършенствани услуги</t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</si>
  <si>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</si>
  <si>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</si>
  <si>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</si>
  <si>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</si>
  <si>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N+4 без проекта</t>
  </si>
  <si>
    <t>N+4 с проекта</t>
  </si>
  <si>
    <t>N+5 без проекта</t>
  </si>
  <si>
    <t>N+5 с проекта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</si>
  <si>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</si>
  <si>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</si>
  <si>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r>
      <t xml:space="preserve">* - В таблиците следва да се попълнят данните от официално представените отчети пред НСИ за 2015 г., 2016 г. и 2017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които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</si>
  <si>
    <t>Попълвайте таблиците, като спазвате зададената поредност.</t>
  </si>
  <si>
    <t>Таблица 7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</si>
  <si>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</si>
  <si>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</si>
  <si>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</si>
  <si>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</si>
  <si>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Данните в колона 2 "Нетни приходи от продажби (в лева)" се прехвърлят от Таблица 6 "Нетни приходи от продажби".</t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</si>
  <si>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</si>
  <si>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</si>
  <si>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</si>
  <si>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</si>
  <si>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t>Моля, не попълвайте нищо, таблиците се извличат автоматично</t>
  </si>
  <si>
    <t>Инвестиционни разходи</t>
  </si>
  <si>
    <t>N+4</t>
  </si>
  <si>
    <t>N+5</t>
  </si>
  <si>
    <t>Общо приходи (=1)</t>
  </si>
  <si>
    <t>Дисконтова норма</t>
  </si>
  <si>
    <t>Дисконтиран паричен поток</t>
  </si>
  <si>
    <t>Кумулативен дисконтиран паричен поток</t>
  </si>
  <si>
    <t>Вътрешна норма на възвращаемост (IRR)</t>
  </si>
  <si>
    <t>Претеглен марж на печалбата за периода 2015 - 2017г.</t>
  </si>
  <si>
    <t>Претеглена брутна добавена стойност за периода 2015 - 2017г.</t>
  </si>
  <si>
    <t>Претеглен коефициент на рентабилност на активите за периода 2015 - 2017г.</t>
  </si>
  <si>
    <t>Нарастване производителността на предприятието в следствие на изпълнението на проекта</t>
  </si>
  <si>
    <t>година</t>
  </si>
  <si>
    <t>печалба</t>
  </si>
  <si>
    <t>приходи</t>
  </si>
  <si>
    <t>марж</t>
  </si>
  <si>
    <t>тежест</t>
  </si>
  <si>
    <t>претеглен марж</t>
  </si>
  <si>
    <t xml:space="preserve">година </t>
  </si>
  <si>
    <t>добавена стойност</t>
  </si>
  <si>
    <t>обща сума на актива</t>
  </si>
  <si>
    <r>
      <t>К</t>
    </r>
    <r>
      <rPr>
        <vertAlign val="subscript"/>
        <sz val="11"/>
        <color theme="1"/>
        <rFont val="Calibri"/>
        <family val="2"/>
        <scheme val="minor"/>
      </rPr>
      <t>РА</t>
    </r>
  </si>
  <si>
    <r>
      <t>К</t>
    </r>
    <r>
      <rPr>
        <vertAlign val="subscript"/>
        <sz val="11"/>
        <color theme="1"/>
        <rFont val="Calibri"/>
        <family val="2"/>
        <scheme val="minor"/>
      </rPr>
      <t>БДС</t>
    </r>
  </si>
  <si>
    <r>
      <t>претеглен К</t>
    </r>
    <r>
      <rPr>
        <vertAlign val="subscript"/>
        <sz val="9"/>
        <color theme="1"/>
        <rFont val="Calibri"/>
        <family val="2"/>
        <scheme val="minor"/>
      </rPr>
      <t>БДС</t>
    </r>
  </si>
  <si>
    <r>
      <t>претеглен К</t>
    </r>
    <r>
      <rPr>
        <vertAlign val="subscript"/>
        <sz val="9"/>
        <color theme="1"/>
        <rFont val="Calibri"/>
        <family val="2"/>
        <scheme val="minor"/>
      </rPr>
      <t>РА</t>
    </r>
  </si>
  <si>
    <t>години</t>
  </si>
  <si>
    <t>постъпления</t>
  </si>
  <si>
    <t>плащания</t>
  </si>
  <si>
    <t>нетен паричен поток</t>
  </si>
  <si>
    <t>общо</t>
  </si>
  <si>
    <t>Дисконтиран срок за откупуване на инвестициите (DPP=А+(В/С))</t>
  </si>
  <si>
    <t>А - Последна година с негативен кумулативен дисконтиран паричен поток</t>
  </si>
  <si>
    <t>С - Дисконтиран паричен поток в годината след година А</t>
  </si>
  <si>
    <t>В - Абсолютна стойност на кумулативният дисконтиран паричен поток за година А</t>
  </si>
  <si>
    <t>DPP</t>
  </si>
  <si>
    <t>Таблица 5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</si>
  <si>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</si>
  <si>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</si>
  <si>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Среден списъчен брой</t>
  </si>
  <si>
    <t>1. Наети лица по трудово или служебно правоотношение (на пълно и непълно работно време), в т.ч.:</t>
  </si>
  <si>
    <t xml:space="preserve"> - без лицата в отпуск по майчинство (от код 1010 до код 1090)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</si>
  <si>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</si>
  <si>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</si>
  <si>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1. Наети лица по договор за управление и контрол (без тези, включени в кодове 1000, 1500 и 1600)</t>
  </si>
  <si>
    <t>2. Наети лица по извънтрудови правоотношения (граждански договор)</t>
  </si>
  <si>
    <t xml:space="preserve"> - в т.ч. наети лица, които имат само граждански договор и не работят при друг работодател</t>
  </si>
  <si>
    <t>4. Работещи собственици (без тези, включени в код 1000 и код 1400)</t>
  </si>
  <si>
    <t>ОТЧЕТ ЗА ПРИХОДИТЕ И РАЗХОДИТЕ - извлечение на необходимите данни за оценката</t>
  </si>
  <si>
    <t>СПРАВКА ЗА ИНОВАЦИОННАТА ДЕЙНОСТ НА ПРЕДПРИЯТИЕТО ЗА ПЕРИОДА 2015 - 2017 ГОДИНА (извлечение на необходимите данни за оценката)</t>
  </si>
  <si>
    <t>ОТЧЕТ ЗА ЗАЕТИТЕ ЛИЦА, СРЕДСТВАТА ЗА РАБОТНА ЗАПЛАТА И ДРУГИ РАЗХОДИ ЗА ТРУД ЗА 2015, 2016 и 2017 ГОДИНА (извлечение на необходимите данни за оценката)</t>
  </si>
  <si>
    <t>Средна стойност на производителността за прогнозният период, при хипотеза с проект</t>
  </si>
  <si>
    <t>В таблицата следва да се попълнят данните за Разходи за персонал на предприятието при хипотезa с проект, Разходи за суровини, материали и външни услуги при хипотеза с проект в ЛЕВА и брой заети при хипотези без проект и с проект на предприятието - кандидат</t>
  </si>
  <si>
    <t>СПРАВКА ЗА НАУЧНО ИЗСЛЕДОВАТЕЛСКАТА И РАЗВОЙНА ДЕЙНОСТ ЗА 2015, 2016 и 2017 ГОДИНА (извлечение на необходимите данни за оценката)</t>
  </si>
  <si>
    <t>Колони 3 – се посочва прогноза за очаквано количество продукти/услуги  реализирано на пазара.</t>
  </si>
  <si>
    <t xml:space="preserve">Колона 1 – се посочват видовете продукти/услуги по години, които кандидатът произвежда/предоставя или ще произвежда/предоставя. </t>
  </si>
  <si>
    <t xml:space="preserve">* –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</si>
  <si>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–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</si>
  <si>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rFont val="Arial"/>
        <family val="2"/>
      </rPr>
      <t xml:space="preserve">т.5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</si>
  <si>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Производителност за 2016 година</t>
  </si>
  <si>
    <t xml:space="preserve">ОПЕРАТИВНА ПРОГРАМА 
„ИНОВАЦИИ И КОНКУРЕНТОСПОСОБНОСТ“ 2014-2020
</t>
  </si>
  <si>
    <t xml:space="preserve"> Процедура на подбор на проекти за безвъзмездна финансова помощ</t>
  </si>
  <si>
    <t>BG16RFOP002…….. "МИГ Аврен-Белослав - Подкрепа за внедряване на иновации в предприятията“</t>
  </si>
  <si>
    <t>ЕВРОПЕЙСКИ ФОНД ЗА РЕГИОНАЛНО РАЗВИТИЕ</t>
  </si>
  <si>
    <t>Приложение № VI</t>
  </si>
  <si>
    <t>Чрез подхода ВОДЕНО ОТ ОБЩНОСТИТЕ МЕСТНО РАЗВИТИЕ</t>
  </si>
  <si>
    <t xml:space="preserve">BG16RFOP002-1.010 - МИГ – Поморие – Мярка 11„Технологично развитие и иновации“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</si>
</sst>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4" x14ac:knownFonts="1">
    <font>
      <sz val="11"/>
      <color theme="1"/>
      <name val="Calibri"/>
      <family val="2"/>
      <scheme val="minor"/>
    </font>
    <font>
      <b/>
      <i/>
      <sz val="14"/>
      <name val="Arial"/>
      <family val="2"/>
      <charset val="204"/>
    </font>
    <font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2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11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9"/>
      <name val="Arial"/>
      <family val="2"/>
    </font>
    <font>
      <b/>
      <i/>
      <sz val="11"/>
      <name val="Arial"/>
      <family val="2"/>
      <charset val="204"/>
    </font>
    <font>
      <b/>
      <sz val="16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9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8"/>
      <name val="Arial"/>
      <family val="2"/>
      <charset val="204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22" fillId="0" borderId="0" applyFont="0" applyFill="0" applyBorder="0" applyAlignment="0" applyProtection="0"/>
    <xf numFmtId="0" fontId="24" fillId="0" borderId="0"/>
    <xf numFmtId="0" fontId="6" fillId="0" borderId="0"/>
  </cellStyleXfs>
  <cellXfs count="283">
    <xf numFmtId="0" fontId="0" fillId="0" borderId="0" xfId="0"/>
    <xf numFmtId="0" fontId="6" fillId="0" borderId="0" xfId="0" applyFont="1" applyProtection="1">
      <protection locked="0"/>
    </xf>
    <xf numFmtId="0" fontId="10" fillId="0" borderId="0" xfId="0" applyFont="1" applyProtection="1">
      <protection locked="0"/>
    </xf>
    <xf numFmtId="3" fontId="5" fillId="5" borderId="8" xfId="0" applyNumberFormat="1" applyFont="1" applyFill="1" applyBorder="1" applyAlignment="1" applyProtection="1">
      <alignment horizontal="right"/>
      <protection locked="0"/>
    </xf>
    <xf numFmtId="3" fontId="6" fillId="5" borderId="3" xfId="0" applyNumberFormat="1" applyFont="1" applyFill="1" applyBorder="1" applyProtection="1">
      <protection locked="0"/>
    </xf>
    <xf numFmtId="3" fontId="6" fillId="5" borderId="3" xfId="0" applyNumberFormat="1" applyFont="1" applyFill="1" applyBorder="1" applyAlignment="1" applyProtection="1">
      <alignment horizontal="right"/>
      <protection locked="0"/>
    </xf>
    <xf numFmtId="10" fontId="10" fillId="0" borderId="0" xfId="0" applyNumberFormat="1" applyFont="1" applyProtection="1">
      <protection locked="0"/>
    </xf>
    <xf numFmtId="3" fontId="5" fillId="5" borderId="3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5" fillId="0" borderId="0" xfId="0" applyFont="1" applyFill="1" applyBorder="1" applyProtection="1"/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3" fontId="16" fillId="0" borderId="1" xfId="3" applyNumberFormat="1" applyFont="1" applyBorder="1" applyAlignment="1" applyProtection="1">
      <alignment horizontal="right" vertical="center"/>
    </xf>
    <xf numFmtId="0" fontId="2" fillId="0" borderId="0" xfId="3" applyFont="1" applyProtection="1"/>
    <xf numFmtId="0" fontId="10" fillId="0" borderId="0" xfId="3" applyFont="1" applyProtection="1"/>
    <xf numFmtId="0" fontId="14" fillId="2" borderId="6" xfId="3" applyFont="1" applyFill="1" applyBorder="1" applyAlignment="1" applyProtection="1">
      <alignment horizontal="center" vertical="center" wrapText="1"/>
    </xf>
    <xf numFmtId="0" fontId="16" fillId="2" borderId="7" xfId="3" applyFont="1" applyFill="1" applyBorder="1" applyAlignment="1" applyProtection="1">
      <alignment horizontal="center" vertical="center" wrapText="1"/>
    </xf>
    <xf numFmtId="0" fontId="16" fillId="2" borderId="7" xfId="3" applyFont="1" applyFill="1" applyBorder="1" applyAlignment="1" applyProtection="1">
      <alignment horizontal="center" vertical="center"/>
    </xf>
    <xf numFmtId="0" fontId="18" fillId="2" borderId="22" xfId="3" applyFont="1" applyFill="1" applyBorder="1" applyAlignment="1" applyProtection="1">
      <alignment horizontal="center" vertical="center" wrapText="1"/>
    </xf>
    <xf numFmtId="0" fontId="18" fillId="2" borderId="18" xfId="3" applyFont="1" applyFill="1" applyBorder="1" applyAlignment="1" applyProtection="1">
      <alignment horizontal="center" vertical="center" wrapText="1"/>
    </xf>
    <xf numFmtId="0" fontId="17" fillId="0" borderId="0" xfId="3" applyFont="1" applyBorder="1" applyAlignment="1" applyProtection="1">
      <alignment horizontal="right" vertical="center"/>
    </xf>
    <xf numFmtId="0" fontId="24" fillId="0" borderId="0" xfId="2" applyProtection="1"/>
    <xf numFmtId="0" fontId="0" fillId="0" borderId="0" xfId="0" applyBorder="1" applyProtection="1"/>
    <xf numFmtId="0" fontId="0" fillId="0" borderId="0" xfId="0" applyProtection="1"/>
    <xf numFmtId="0" fontId="4" fillId="0" borderId="0" xfId="0" applyFont="1" applyProtection="1"/>
    <xf numFmtId="0" fontId="6" fillId="0" borderId="0" xfId="0" applyFont="1" applyProtection="1"/>
    <xf numFmtId="0" fontId="5" fillId="4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left" vertical="center"/>
    </xf>
    <xf numFmtId="49" fontId="6" fillId="2" borderId="3" xfId="0" applyNumberFormat="1" applyFont="1" applyFill="1" applyBorder="1" applyAlignment="1" applyProtection="1">
      <alignment horizontal="center" vertical="center"/>
    </xf>
    <xf numFmtId="3" fontId="5" fillId="2" borderId="3" xfId="0" applyNumberFormat="1" applyFont="1" applyFill="1" applyBorder="1" applyAlignment="1" applyProtection="1">
      <alignment horizontal="right"/>
    </xf>
    <xf numFmtId="49" fontId="6" fillId="0" borderId="0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5" fillId="6" borderId="3" xfId="0" applyFont="1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left" vertical="center"/>
    </xf>
    <xf numFmtId="3" fontId="5" fillId="0" borderId="3" xfId="0" applyNumberFormat="1" applyFont="1" applyBorder="1" applyProtection="1"/>
    <xf numFmtId="0" fontId="5" fillId="0" borderId="3" xfId="0" applyFont="1" applyFill="1" applyBorder="1" applyAlignment="1" applyProtection="1">
      <alignment vertical="center"/>
    </xf>
    <xf numFmtId="3" fontId="6" fillId="0" borderId="3" xfId="0" applyNumberFormat="1" applyFont="1" applyBorder="1" applyProtection="1"/>
    <xf numFmtId="0" fontId="6" fillId="0" borderId="3" xfId="0" applyFont="1" applyBorder="1" applyProtection="1"/>
    <xf numFmtId="0" fontId="6" fillId="3" borderId="3" xfId="0" applyFont="1" applyFill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left" vertical="center"/>
    </xf>
    <xf numFmtId="0" fontId="6" fillId="3" borderId="3" xfId="0" applyFont="1" applyFill="1" applyBorder="1" applyProtection="1"/>
    <xf numFmtId="0" fontId="11" fillId="7" borderId="3" xfId="0" applyFont="1" applyFill="1" applyBorder="1" applyAlignment="1" applyProtection="1">
      <alignment horizontal="left" vertical="center"/>
    </xf>
    <xf numFmtId="49" fontId="6" fillId="7" borderId="3" xfId="0" applyNumberFormat="1" applyFont="1" applyFill="1" applyBorder="1" applyAlignment="1" applyProtection="1">
      <alignment horizontal="center" vertical="center"/>
    </xf>
    <xf numFmtId="0" fontId="5" fillId="8" borderId="3" xfId="0" applyFont="1" applyFill="1" applyBorder="1" applyAlignment="1" applyProtection="1">
      <alignment horizontal="left" vertical="center" wrapText="1"/>
    </xf>
    <xf numFmtId="49" fontId="6" fillId="8" borderId="3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3" borderId="3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 wrapText="1"/>
    </xf>
    <xf numFmtId="0" fontId="10" fillId="0" borderId="0" xfId="0" applyFont="1" applyProtection="1"/>
    <xf numFmtId="0" fontId="5" fillId="8" borderId="9" xfId="0" applyFont="1" applyFill="1" applyBorder="1" applyAlignment="1" applyProtection="1">
      <alignment horizontal="left" vertical="center" wrapText="1"/>
    </xf>
    <xf numFmtId="49" fontId="6" fillId="8" borderId="9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Fill="1" applyBorder="1" applyProtection="1"/>
    <xf numFmtId="0" fontId="4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 vertical="center" wrapText="1"/>
    </xf>
    <xf numFmtId="3" fontId="6" fillId="0" borderId="0" xfId="0" applyNumberFormat="1" applyFont="1" applyFill="1" applyBorder="1" applyProtection="1"/>
    <xf numFmtId="0" fontId="5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Protection="1"/>
    <xf numFmtId="0" fontId="6" fillId="0" borderId="3" xfId="0" applyFont="1" applyFill="1" applyBorder="1" applyAlignment="1" applyProtection="1">
      <alignment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wrapText="1"/>
    </xf>
    <xf numFmtId="0" fontId="17" fillId="5" borderId="10" xfId="3" applyFont="1" applyFill="1" applyBorder="1" applyAlignment="1" applyProtection="1">
      <alignment horizontal="center" wrapText="1"/>
      <protection locked="0"/>
    </xf>
    <xf numFmtId="4" fontId="16" fillId="5" borderId="3" xfId="3" applyNumberFormat="1" applyFont="1" applyFill="1" applyBorder="1" applyAlignment="1" applyProtection="1">
      <alignment horizontal="right" vertical="center" wrapText="1"/>
      <protection locked="0"/>
    </xf>
    <xf numFmtId="4" fontId="16" fillId="5" borderId="3" xfId="3" applyNumberFormat="1" applyFont="1" applyFill="1" applyBorder="1" applyAlignment="1" applyProtection="1">
      <alignment horizontal="right" vertical="center"/>
      <protection locked="0"/>
    </xf>
    <xf numFmtId="0" fontId="16" fillId="5" borderId="10" xfId="3" applyFont="1" applyFill="1" applyBorder="1" applyAlignment="1" applyProtection="1">
      <alignment horizontal="right" vertical="center" wrapText="1"/>
      <protection locked="0"/>
    </xf>
    <xf numFmtId="4" fontId="16" fillId="5" borderId="1" xfId="3" applyNumberFormat="1" applyFont="1" applyFill="1" applyBorder="1" applyAlignment="1" applyProtection="1">
      <alignment horizontal="right" vertical="center" wrapText="1"/>
      <protection locked="0"/>
    </xf>
    <xf numFmtId="4" fontId="16" fillId="5" borderId="1" xfId="3" applyNumberFormat="1" applyFont="1" applyFill="1" applyBorder="1" applyAlignment="1" applyProtection="1">
      <alignment horizontal="right" vertical="center"/>
      <protection locked="0"/>
    </xf>
    <xf numFmtId="0" fontId="16" fillId="2" borderId="20" xfId="3" applyFont="1" applyFill="1" applyBorder="1" applyAlignment="1" applyProtection="1">
      <alignment horizontal="center" vertical="center" wrapText="1"/>
    </xf>
    <xf numFmtId="0" fontId="18" fillId="2" borderId="25" xfId="3" applyFont="1" applyFill="1" applyBorder="1" applyAlignment="1" applyProtection="1">
      <alignment horizontal="center" vertical="center" wrapText="1"/>
    </xf>
    <xf numFmtId="4" fontId="16" fillId="0" borderId="26" xfId="3" applyNumberFormat="1" applyFont="1" applyBorder="1" applyAlignment="1" applyProtection="1">
      <alignment horizontal="right" vertical="center" wrapText="1"/>
    </xf>
    <xf numFmtId="4" fontId="16" fillId="4" borderId="11" xfId="2" applyNumberFormat="1" applyFont="1" applyFill="1" applyBorder="1" applyAlignment="1" applyProtection="1">
      <alignment horizontal="right" vertical="center"/>
    </xf>
    <xf numFmtId="4" fontId="16" fillId="4" borderId="23" xfId="2" applyNumberFormat="1" applyFont="1" applyFill="1" applyBorder="1" applyAlignment="1" applyProtection="1">
      <alignment horizontal="right" vertical="center"/>
    </xf>
    <xf numFmtId="0" fontId="24" fillId="0" borderId="0" xfId="2" applyBorder="1" applyAlignment="1" applyProtection="1">
      <alignment horizontal="right" vertical="center"/>
    </xf>
    <xf numFmtId="0" fontId="24" fillId="0" borderId="0" xfId="2" applyFill="1" applyBorder="1" applyAlignment="1" applyProtection="1">
      <alignment horizontal="right" vertical="center"/>
    </xf>
    <xf numFmtId="4" fontId="16" fillId="0" borderId="0" xfId="2" applyNumberFormat="1" applyFont="1" applyFill="1" applyBorder="1" applyAlignment="1" applyProtection="1">
      <alignment horizontal="right" vertical="center"/>
    </xf>
    <xf numFmtId="0" fontId="17" fillId="0" borderId="0" xfId="3" applyFont="1" applyFill="1" applyBorder="1" applyAlignment="1" applyProtection="1">
      <alignment horizontal="right" vertical="center"/>
    </xf>
    <xf numFmtId="0" fontId="13" fillId="0" borderId="0" xfId="0" applyFont="1" applyProtection="1"/>
    <xf numFmtId="0" fontId="4" fillId="0" borderId="0" xfId="0" applyFont="1" applyAlignment="1" applyProtection="1">
      <alignment horizontal="justify" wrapText="1"/>
    </xf>
    <xf numFmtId="0" fontId="2" fillId="0" borderId="0" xfId="0" applyFont="1" applyAlignment="1" applyProtection="1">
      <alignment horizontal="justify" wrapText="1"/>
    </xf>
    <xf numFmtId="0" fontId="6" fillId="0" borderId="0" xfId="0" applyFont="1" applyAlignment="1" applyProtection="1">
      <alignment horizontal="right"/>
    </xf>
    <xf numFmtId="0" fontId="14" fillId="2" borderId="6" xfId="0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wrapText="1"/>
    </xf>
    <xf numFmtId="0" fontId="18" fillId="2" borderId="10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/>
    </xf>
    <xf numFmtId="3" fontId="0" fillId="5" borderId="3" xfId="0" applyNumberFormat="1" applyFill="1" applyBorder="1" applyAlignment="1" applyProtection="1">
      <alignment horizontal="center"/>
      <protection locked="0"/>
    </xf>
    <xf numFmtId="4" fontId="0" fillId="5" borderId="3" xfId="0" applyNumberFormat="1" applyFill="1" applyBorder="1" applyAlignment="1" applyProtection="1">
      <alignment horizontal="center"/>
      <protection locked="0"/>
    </xf>
    <xf numFmtId="4" fontId="6" fillId="5" borderId="3" xfId="0" applyNumberFormat="1" applyFont="1" applyFill="1" applyBorder="1" applyAlignment="1" applyProtection="1">
      <alignment horizontal="right" vertical="center"/>
      <protection locked="0"/>
    </xf>
    <xf numFmtId="0" fontId="17" fillId="0" borderId="2" xfId="0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1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Protection="1"/>
    <xf numFmtId="0" fontId="2" fillId="0" borderId="0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left" vertical="center" wrapText="1"/>
    </xf>
    <xf numFmtId="4" fontId="0" fillId="5" borderId="3" xfId="0" applyNumberFormat="1" applyFill="1" applyBorder="1" applyAlignment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vertical="center" wrapText="1"/>
    </xf>
    <xf numFmtId="0" fontId="19" fillId="0" borderId="0" xfId="0" applyFont="1" applyProtection="1"/>
    <xf numFmtId="0" fontId="16" fillId="5" borderId="21" xfId="3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/>
    </xf>
    <xf numFmtId="0" fontId="23" fillId="0" borderId="0" xfId="0" applyFont="1" applyAlignment="1" applyProtection="1">
      <alignment horizontal="center"/>
    </xf>
    <xf numFmtId="0" fontId="3" fillId="0" borderId="0" xfId="0" applyFont="1" applyProtection="1"/>
    <xf numFmtId="0" fontId="4" fillId="0" borderId="0" xfId="0" applyFont="1" applyAlignment="1" applyProtection="1"/>
    <xf numFmtId="4" fontId="5" fillId="0" borderId="0" xfId="0" applyNumberFormat="1" applyFont="1" applyFill="1" applyBorder="1" applyProtection="1"/>
    <xf numFmtId="164" fontId="5" fillId="0" borderId="0" xfId="0" applyNumberFormat="1" applyFont="1" applyFill="1" applyBorder="1" applyProtection="1"/>
    <xf numFmtId="0" fontId="5" fillId="0" borderId="0" xfId="0" applyFont="1" applyFill="1" applyBorder="1" applyAlignment="1" applyProtection="1">
      <alignment vertical="center"/>
    </xf>
    <xf numFmtId="164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0" fillId="9" borderId="0" xfId="0" applyFont="1" applyFill="1" applyAlignment="1" applyProtection="1">
      <alignment horizontal="center"/>
    </xf>
    <xf numFmtId="9" fontId="0" fillId="0" borderId="0" xfId="0" applyNumberFormat="1" applyFont="1" applyFill="1" applyBorder="1" applyProtection="1"/>
    <xf numFmtId="9" fontId="0" fillId="9" borderId="0" xfId="1" applyFont="1" applyFill="1" applyAlignment="1" applyProtection="1">
      <alignment horizontal="center"/>
    </xf>
    <xf numFmtId="3" fontId="5" fillId="5" borderId="3" xfId="0" applyNumberFormat="1" applyFont="1" applyFill="1" applyBorder="1" applyAlignment="1" applyProtection="1">
      <alignment horizontal="right"/>
      <protection locked="0"/>
    </xf>
    <xf numFmtId="0" fontId="0" fillId="9" borderId="0" xfId="0" applyFont="1" applyFill="1" applyBorder="1" applyAlignment="1" applyProtection="1">
      <alignment horizontal="center" vertical="center"/>
    </xf>
    <xf numFmtId="0" fontId="0" fillId="9" borderId="0" xfId="0" applyFont="1" applyFill="1" applyBorder="1" applyProtection="1"/>
    <xf numFmtId="0" fontId="5" fillId="9" borderId="0" xfId="0" applyFont="1" applyFill="1" applyBorder="1" applyAlignment="1" applyProtection="1">
      <alignment vertical="center"/>
    </xf>
    <xf numFmtId="0" fontId="5" fillId="9" borderId="24" xfId="0" applyFont="1" applyFill="1" applyBorder="1" applyAlignment="1" applyProtection="1">
      <alignment vertical="center"/>
    </xf>
    <xf numFmtId="2" fontId="0" fillId="9" borderId="0" xfId="0" applyNumberFormat="1" applyFont="1" applyFill="1" applyBorder="1" applyProtection="1"/>
    <xf numFmtId="4" fontId="0" fillId="9" borderId="0" xfId="0" applyNumberFormat="1" applyFont="1" applyFill="1" applyBorder="1" applyProtection="1"/>
    <xf numFmtId="9" fontId="5" fillId="9" borderId="24" xfId="0" applyNumberFormat="1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3" fontId="6" fillId="5" borderId="8" xfId="0" applyNumberFormat="1" applyFont="1" applyFill="1" applyBorder="1" applyProtection="1">
      <protection locked="0"/>
    </xf>
    <xf numFmtId="0" fontId="6" fillId="9" borderId="0" xfId="0" applyFont="1" applyFill="1" applyBorder="1" applyAlignment="1" applyProtection="1">
      <alignment horizontal="right" vertical="center"/>
    </xf>
    <xf numFmtId="9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9" fontId="23" fillId="9" borderId="24" xfId="0" applyNumberFormat="1" applyFont="1" applyFill="1" applyBorder="1" applyAlignment="1" applyProtection="1">
      <alignment horizontal="center"/>
    </xf>
    <xf numFmtId="3" fontId="6" fillId="5" borderId="3" xfId="0" applyNumberFormat="1" applyFont="1" applyFill="1" applyBorder="1" applyAlignment="1" applyProtection="1">
      <alignment wrapText="1"/>
      <protection locked="0"/>
    </xf>
    <xf numFmtId="0" fontId="0" fillId="0" borderId="0" xfId="0" applyAlignment="1" applyProtection="1"/>
    <xf numFmtId="3" fontId="6" fillId="5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center" wrapText="1"/>
    </xf>
    <xf numFmtId="4" fontId="6" fillId="0" borderId="3" xfId="0" applyNumberFormat="1" applyFont="1" applyFill="1" applyBorder="1" applyAlignment="1" applyProtection="1">
      <alignment horizontal="right" vertical="center"/>
    </xf>
    <xf numFmtId="3" fontId="0" fillId="9" borderId="0" xfId="0" applyNumberFormat="1" applyFont="1" applyFill="1" applyAlignment="1" applyProtection="1">
      <alignment horizontal="center"/>
    </xf>
    <xf numFmtId="0" fontId="0" fillId="9" borderId="0" xfId="0" applyFont="1" applyFill="1" applyProtection="1"/>
    <xf numFmtId="0" fontId="0" fillId="0" borderId="0" xfId="0" applyFont="1" applyFill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9" borderId="0" xfId="0" applyFont="1" applyFill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0" fillId="9" borderId="0" xfId="0" applyFill="1" applyProtection="1"/>
    <xf numFmtId="2" fontId="0" fillId="9" borderId="0" xfId="0" applyNumberFormat="1" applyFill="1" applyProtection="1"/>
    <xf numFmtId="4" fontId="0" fillId="0" borderId="3" xfId="0" applyNumberFormat="1" applyFill="1" applyBorder="1" applyAlignment="1" applyProtection="1">
      <alignment horizontal="center"/>
    </xf>
    <xf numFmtId="0" fontId="6" fillId="0" borderId="0" xfId="0" applyFont="1" applyAlignment="1" applyProtection="1">
      <alignment horizontal="left" vertical="top" wrapText="1"/>
      <protection locked="0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5" fillId="6" borderId="8" xfId="0" applyFont="1" applyFill="1" applyBorder="1" applyAlignment="1" applyProtection="1">
      <alignment vertical="center"/>
    </xf>
    <xf numFmtId="0" fontId="5" fillId="6" borderId="13" xfId="0" applyFont="1" applyFill="1" applyBorder="1" applyAlignment="1" applyProtection="1">
      <alignment vertical="center"/>
    </xf>
    <xf numFmtId="0" fontId="5" fillId="6" borderId="14" xfId="0" applyFont="1" applyFill="1" applyBorder="1" applyAlignment="1" applyProtection="1">
      <alignment vertical="center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0" fillId="0" borderId="27" xfId="0" applyBorder="1" applyProtection="1"/>
    <xf numFmtId="0" fontId="5" fillId="6" borderId="8" xfId="0" applyFont="1" applyFill="1" applyBorder="1" applyAlignment="1" applyProtection="1">
      <alignment horizontal="center" vertical="center"/>
    </xf>
    <xf numFmtId="0" fontId="5" fillId="6" borderId="14" xfId="0" applyFont="1" applyFill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6" borderId="3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left" vertical="center" wrapText="1"/>
    </xf>
    <xf numFmtId="0" fontId="5" fillId="6" borderId="18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9" fontId="0" fillId="9" borderId="24" xfId="0" applyNumberFormat="1" applyFill="1" applyBorder="1" applyProtection="1"/>
    <xf numFmtId="0" fontId="5" fillId="10" borderId="0" xfId="0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wrapText="1"/>
    </xf>
    <xf numFmtId="0" fontId="3" fillId="10" borderId="0" xfId="0" applyFont="1" applyFill="1" applyBorder="1" applyAlignment="1" applyProtection="1">
      <alignment horizontal="center" vertical="center"/>
    </xf>
    <xf numFmtId="0" fontId="3" fillId="10" borderId="0" xfId="0" applyNumberFormat="1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/>
    </xf>
    <xf numFmtId="4" fontId="5" fillId="9" borderId="0" xfId="0" applyNumberFormat="1" applyFont="1" applyFill="1" applyBorder="1" applyAlignment="1" applyProtection="1">
      <alignment horizontal="center"/>
    </xf>
    <xf numFmtId="4" fontId="3" fillId="9" borderId="0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left" vertical="center" wrapText="1"/>
    </xf>
    <xf numFmtId="0" fontId="6" fillId="10" borderId="0" xfId="0" applyFont="1" applyFill="1" applyBorder="1" applyAlignment="1" applyProtection="1">
      <alignment horizontal="center"/>
    </xf>
    <xf numFmtId="4" fontId="6" fillId="9" borderId="0" xfId="0" applyNumberFormat="1" applyFont="1" applyFill="1" applyBorder="1" applyAlignment="1" applyProtection="1">
      <alignment horizontal="center"/>
    </xf>
    <xf numFmtId="4" fontId="5" fillId="4" borderId="0" xfId="0" applyNumberFormat="1" applyFont="1" applyFill="1" applyBorder="1" applyAlignment="1" applyProtection="1">
      <alignment horizontal="center"/>
    </xf>
    <xf numFmtId="4" fontId="6" fillId="4" borderId="0" xfId="0" applyNumberFormat="1" applyFont="1" applyFill="1" applyBorder="1" applyAlignment="1" applyProtection="1">
      <alignment horizontal="center"/>
    </xf>
    <xf numFmtId="0" fontId="0" fillId="9" borderId="0" xfId="0" applyFill="1" applyBorder="1" applyAlignment="1" applyProtection="1">
      <alignment horizontal="center"/>
    </xf>
    <xf numFmtId="10" fontId="5" fillId="4" borderId="0" xfId="0" applyNumberFormat="1" applyFont="1" applyFill="1" applyBorder="1" applyAlignment="1" applyProtection="1">
      <alignment horizontal="center"/>
    </xf>
    <xf numFmtId="164" fontId="5" fillId="4" borderId="0" xfId="0" applyNumberFormat="1" applyFont="1" applyFill="1" applyBorder="1" applyAlignment="1" applyProtection="1">
      <alignment horizontal="center"/>
    </xf>
    <xf numFmtId="0" fontId="6" fillId="9" borderId="0" xfId="0" applyFont="1" applyFill="1" applyBorder="1" applyAlignment="1" applyProtection="1">
      <alignment horizontal="left"/>
    </xf>
    <xf numFmtId="0" fontId="5" fillId="9" borderId="0" xfId="0" applyFont="1" applyFill="1" applyBorder="1" applyAlignment="1" applyProtection="1">
      <alignment horizontal="left"/>
    </xf>
    <xf numFmtId="0" fontId="5" fillId="4" borderId="0" xfId="0" applyFont="1" applyFill="1" applyBorder="1" applyAlignment="1" applyProtection="1">
      <alignment horizontal="left"/>
    </xf>
    <xf numFmtId="0" fontId="3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left" wrapText="1"/>
    </xf>
    <xf numFmtId="0" fontId="0" fillId="9" borderId="0" xfId="0" applyFill="1" applyBorder="1" applyAlignment="1" applyProtection="1">
      <alignment horizontal="left"/>
    </xf>
    <xf numFmtId="0" fontId="0" fillId="10" borderId="0" xfId="0" applyNumberFormat="1" applyFont="1" applyFill="1" applyAlignment="1" applyProtection="1">
      <alignment horizontal="center" vertical="center" wrapText="1"/>
    </xf>
    <xf numFmtId="0" fontId="25" fillId="10" borderId="0" xfId="0" applyNumberFormat="1" applyFont="1" applyFill="1" applyAlignment="1" applyProtection="1">
      <alignment horizontal="center" vertical="center" wrapText="1"/>
    </xf>
    <xf numFmtId="0" fontId="0" fillId="10" borderId="0" xfId="0" applyFont="1" applyFill="1" applyAlignment="1" applyProtection="1">
      <alignment horizontal="center" vertical="center" wrapText="1"/>
    </xf>
    <xf numFmtId="0" fontId="25" fillId="10" borderId="0" xfId="0" applyFont="1" applyFill="1" applyAlignment="1" applyProtection="1">
      <alignment horizontal="center" vertical="center" wrapText="1"/>
    </xf>
    <xf numFmtId="0" fontId="0" fillId="10" borderId="0" xfId="0" applyFont="1" applyFill="1" applyBorder="1" applyAlignment="1" applyProtection="1">
      <alignment horizontal="center" vertical="center" wrapText="1"/>
    </xf>
    <xf numFmtId="0" fontId="25" fillId="10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6" fillId="0" borderId="0" xfId="0" applyFont="1" applyFill="1"/>
    <xf numFmtId="0" fontId="30" fillId="0" borderId="0" xfId="0" applyFont="1"/>
    <xf numFmtId="0" fontId="32" fillId="0" borderId="0" xfId="0" applyFont="1" applyAlignment="1"/>
    <xf numFmtId="0" fontId="31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6" fillId="6" borderId="3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wrapText="1"/>
    </xf>
    <xf numFmtId="0" fontId="6" fillId="6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wrapText="1"/>
    </xf>
    <xf numFmtId="0" fontId="6" fillId="0" borderId="14" xfId="0" applyFont="1" applyFill="1" applyBorder="1" applyAlignment="1" applyProtection="1">
      <alignment horizontal="left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5" fillId="6" borderId="3" xfId="0" applyFont="1" applyFill="1" applyBorder="1" applyAlignment="1" applyProtection="1">
      <alignment horizontal="center" vertical="center"/>
    </xf>
    <xf numFmtId="0" fontId="6" fillId="6" borderId="3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/>
    </xf>
    <xf numFmtId="0" fontId="5" fillId="4" borderId="3" xfId="0" applyFont="1" applyFill="1" applyBorder="1" applyAlignment="1" applyProtection="1">
      <alignment horizontal="center"/>
    </xf>
    <xf numFmtId="0" fontId="5" fillId="4" borderId="3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/>
    </xf>
    <xf numFmtId="0" fontId="6" fillId="4" borderId="13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6" fillId="4" borderId="3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right"/>
    </xf>
    <xf numFmtId="0" fontId="6" fillId="6" borderId="8" xfId="0" applyFont="1" applyFill="1" applyBorder="1" applyAlignment="1" applyProtection="1">
      <alignment horizontal="center"/>
    </xf>
    <xf numFmtId="0" fontId="6" fillId="6" borderId="13" xfId="0" applyFont="1" applyFill="1" applyBorder="1" applyAlignment="1" applyProtection="1">
      <alignment horizontal="center"/>
    </xf>
    <xf numFmtId="0" fontId="6" fillId="6" borderId="14" xfId="0" applyFont="1" applyFill="1" applyBorder="1" applyAlignment="1" applyProtection="1">
      <alignment horizontal="center"/>
    </xf>
    <xf numFmtId="0" fontId="13" fillId="0" borderId="0" xfId="3" applyFont="1" applyAlignment="1" applyProtection="1">
      <alignment horizontal="left"/>
    </xf>
    <xf numFmtId="0" fontId="23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3" applyFont="1" applyAlignment="1" applyProtection="1">
      <alignment horizontal="left" wrapText="1"/>
    </xf>
    <xf numFmtId="49" fontId="17" fillId="0" borderId="2" xfId="3" applyNumberFormat="1" applyFont="1" applyBorder="1" applyAlignment="1" applyProtection="1">
      <alignment horizontal="center"/>
    </xf>
    <xf numFmtId="0" fontId="24" fillId="0" borderId="13" xfId="2" applyBorder="1" applyAlignment="1" applyProtection="1">
      <alignment horizontal="center"/>
    </xf>
    <xf numFmtId="0" fontId="24" fillId="0" borderId="4" xfId="2" applyBorder="1" applyAlignment="1" applyProtection="1">
      <alignment horizontal="center"/>
    </xf>
    <xf numFmtId="0" fontId="17" fillId="0" borderId="2" xfId="3" applyFont="1" applyBorder="1" applyAlignment="1" applyProtection="1">
      <alignment horizontal="center"/>
    </xf>
    <xf numFmtId="0" fontId="17" fillId="0" borderId="10" xfId="3" applyFont="1" applyBorder="1" applyAlignment="1" applyProtection="1">
      <alignment horizontal="right" vertical="center"/>
    </xf>
    <xf numFmtId="0" fontId="24" fillId="0" borderId="3" xfId="2" applyBorder="1" applyAlignment="1" applyProtection="1">
      <alignment horizontal="right" vertical="center"/>
    </xf>
    <xf numFmtId="0" fontId="17" fillId="0" borderId="12" xfId="3" applyFont="1" applyBorder="1" applyAlignment="1" applyProtection="1">
      <alignment horizontal="right" vertical="center"/>
    </xf>
    <xf numFmtId="0" fontId="24" fillId="0" borderId="5" xfId="2" applyBorder="1" applyAlignment="1" applyProtection="1">
      <alignment horizontal="right" vertical="center"/>
    </xf>
    <xf numFmtId="0" fontId="2" fillId="0" borderId="0" xfId="3" applyFont="1" applyBorder="1" applyAlignment="1" applyProtection="1">
      <alignment horizontal="left" vertical="center" wrapText="1"/>
    </xf>
    <xf numFmtId="0" fontId="2" fillId="0" borderId="0" xfId="3" applyFont="1" applyAlignment="1" applyProtection="1">
      <alignment horizontal="justify" wrapText="1"/>
    </xf>
    <xf numFmtId="0" fontId="11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wrapText="1"/>
    </xf>
    <xf numFmtId="0" fontId="17" fillId="0" borderId="0" xfId="0" applyFont="1" applyAlignment="1" applyProtection="1">
      <alignment horizontal="left"/>
    </xf>
    <xf numFmtId="0" fontId="17" fillId="0" borderId="0" xfId="0" applyFont="1" applyBorder="1" applyAlignment="1" applyProtection="1">
      <alignment horizontal="left" vertical="center"/>
    </xf>
    <xf numFmtId="49" fontId="11" fillId="0" borderId="0" xfId="0" applyNumberFormat="1" applyFont="1" applyBorder="1" applyAlignment="1" applyProtection="1">
      <alignment horizontal="left" vertical="center" wrapText="1"/>
    </xf>
    <xf numFmtId="0" fontId="0" fillId="12" borderId="0" xfId="0" applyFill="1" applyAlignment="1" applyProtection="1">
      <alignment horizontal="left" wrapText="1"/>
    </xf>
    <xf numFmtId="0" fontId="0" fillId="12" borderId="28" xfId="0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center"/>
    </xf>
    <xf numFmtId="0" fontId="7" fillId="10" borderId="0" xfId="0" applyFont="1" applyFill="1" applyBorder="1" applyAlignment="1" applyProtection="1">
      <alignment horizontal="left" vertical="center" wrapText="1"/>
    </xf>
    <xf numFmtId="0" fontId="7" fillId="11" borderId="0" xfId="0" applyFont="1" applyFill="1" applyBorder="1" applyAlignment="1" applyProtection="1">
      <alignment horizontal="left" vertical="center" wrapText="1"/>
    </xf>
    <xf numFmtId="0" fontId="7" fillId="12" borderId="0" xfId="0" applyFont="1" applyFill="1" applyBorder="1" applyAlignment="1" applyProtection="1">
      <alignment horizontal="left" vertical="center" wrapText="1"/>
    </xf>
    <xf numFmtId="0" fontId="5" fillId="9" borderId="0" xfId="0" applyFont="1" applyFill="1" applyBorder="1" applyAlignment="1" applyProtection="1">
      <alignment horizontal="left" vertical="center"/>
    </xf>
    <xf numFmtId="0" fontId="5" fillId="9" borderId="28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0" fillId="10" borderId="0" xfId="0" applyFill="1" applyAlignment="1" applyProtection="1">
      <alignment horizontal="left" wrapText="1"/>
    </xf>
    <xf numFmtId="0" fontId="0" fillId="11" borderId="0" xfId="0" applyFill="1" applyAlignment="1" applyProtection="1">
      <alignment horizontal="left" wrapText="1"/>
    </xf>
  </cellXfs>
  <cellStyles count="4">
    <cellStyle name="Normal" xfId="0" builtinId="0"/>
    <cellStyle name="Normal 2" xfId="3"/>
    <cellStyle name="Percent" xfId="1" builtinId="5"/>
    <cellStyle name="Нормален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1438274</xdr:colOff>
      <xdr:row>1</xdr:row>
      <xdr:rowOff>0</xdr:rowOff>
    </xdr:from>
    <xdr:to>
      <xdr:col>4</xdr:col>
      <xdr:colOff>514349</xdr:colOff>
      <xdr:row>5</xdr:row>
      <xdr:rowOff>139212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14824" y="190500"/>
          <a:ext cx="1952625" cy="901212"/>
        </a:xfrm>
        <a:prstGeom prst="rect">
          <a:avLst/>
        </a:prstGeom>
      </xdr:spPr>
    </xdr:pic>
    <xdr:clientData/>
  </xdr:twoCellAnchor>
  <xdr:twoCellAnchor editAs="oneCell">
    <xdr:from>
      <xdr:col>1</xdr:col>
      <xdr:colOff>1304925</xdr:colOff>
      <xdr:row>1</xdr:row>
      <xdr:rowOff>38100</xdr:rowOff>
    </xdr:from>
    <xdr:to>
      <xdr:col>2</xdr:col>
      <xdr:colOff>701874</xdr:colOff>
      <xdr:row>4</xdr:row>
      <xdr:rowOff>167701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43200" y="228600"/>
          <a:ext cx="835224" cy="701101"/>
        </a:xfrm>
        <a:prstGeom prst="rect">
          <a:avLst/>
        </a:prstGeom>
      </xdr:spPr>
    </xdr:pic>
    <xdr:clientData/>
  </xdr:twoCellAnchor>
  <xdr:twoCellAnchor editAs="oneCell">
    <xdr:from>
      <xdr:col>0</xdr:col>
      <xdr:colOff>828675</xdr:colOff>
      <xdr:row>0</xdr:row>
      <xdr:rowOff>85725</xdr:rowOff>
    </xdr:from>
    <xdr:to>
      <xdr:col>1</xdr:col>
      <xdr:colOff>408520</xdr:colOff>
      <xdr:row>5</xdr:row>
      <xdr:rowOff>114766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8675" y="85725"/>
          <a:ext cx="1018120" cy="981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E27"/>
  <sheetViews>
    <sheetView tabSelected="1" topLeftCell="A10" workbookViewId="0">
      <selection activeCell="A20" sqref="A20:E20"/>
    </sheetView>
  </sheetViews>
  <sheetFormatPr defaultColWidth="21.5703125" defaultRowHeight="15" x14ac:dyDescent="0.25"/>
  <sheetData>
    <row r="7" spans="1:5" x14ac:dyDescent="0.25">
      <c r="B7" s="206" t="s">
        <v>190</v>
      </c>
      <c r="C7" s="206"/>
      <c r="D7" s="206"/>
    </row>
    <row r="10" spans="1:5" x14ac:dyDescent="0.25">
      <c r="E10" s="203" t="s">
        <v>191</v>
      </c>
    </row>
    <row r="11" spans="1:5" ht="23.25" x14ac:dyDescent="0.35">
      <c r="A11" s="208" t="s">
        <v>20</v>
      </c>
      <c r="B11" s="209"/>
      <c r="C11" s="209"/>
      <c r="D11" s="209"/>
      <c r="E11" s="209"/>
    </row>
    <row r="13" spans="1:5" ht="65.45" customHeight="1" x14ac:dyDescent="0.25">
      <c r="A13" s="210" t="s">
        <v>187</v>
      </c>
      <c r="B13" s="210"/>
      <c r="C13" s="210"/>
      <c r="D13" s="210"/>
      <c r="E13" s="210"/>
    </row>
    <row r="14" spans="1:5" ht="18.75" x14ac:dyDescent="0.3">
      <c r="A14" s="204"/>
      <c r="B14" s="205" t="s">
        <v>192</v>
      </c>
      <c r="C14" s="205"/>
      <c r="D14" s="205"/>
      <c r="E14" s="204"/>
    </row>
    <row r="15" spans="1:5" ht="18.75" x14ac:dyDescent="0.3">
      <c r="A15" s="204"/>
      <c r="B15" s="205"/>
      <c r="C15" s="205"/>
      <c r="D15" s="205"/>
      <c r="E15" s="204"/>
    </row>
    <row r="16" spans="1:5" ht="26.25" x14ac:dyDescent="0.4">
      <c r="A16" s="211" t="s">
        <v>21</v>
      </c>
      <c r="B16" s="211"/>
      <c r="C16" s="211"/>
      <c r="D16" s="211"/>
      <c r="E16" s="211"/>
    </row>
    <row r="19" spans="1:5" ht="42.6" customHeight="1" x14ac:dyDescent="0.35">
      <c r="A19" s="212" t="s">
        <v>188</v>
      </c>
      <c r="B19" s="213"/>
      <c r="C19" s="213"/>
      <c r="D19" s="213"/>
      <c r="E19" s="213"/>
    </row>
    <row r="20" spans="1:5" ht="45.6" customHeight="1" x14ac:dyDescent="0.25">
      <c r="A20" s="215" t="s">
        <v>193</v>
      </c>
      <c r="B20" s="216" t="s">
        <v>189</v>
      </c>
      <c r="C20" s="216"/>
      <c r="D20" s="216"/>
      <c r="E20" s="216"/>
    </row>
    <row r="22" spans="1:5" ht="26.25" x14ac:dyDescent="0.4">
      <c r="A22" s="214"/>
      <c r="B22" s="214"/>
      <c r="C22" s="214"/>
      <c r="D22" s="214"/>
      <c r="E22" s="214"/>
    </row>
    <row r="23" spans="1:5" ht="26.25" x14ac:dyDescent="0.4">
      <c r="A23" s="201"/>
      <c r="B23" s="201"/>
      <c r="C23" s="201"/>
      <c r="D23" s="201"/>
      <c r="E23" s="201"/>
    </row>
    <row r="25" spans="1:5" ht="15.75" x14ac:dyDescent="0.25">
      <c r="A25" s="202" t="s">
        <v>22</v>
      </c>
      <c r="C25" s="202" t="s">
        <v>23</v>
      </c>
    </row>
    <row r="27" spans="1:5" ht="15.75" x14ac:dyDescent="0.25">
      <c r="B27" s="207"/>
      <c r="C27" s="207"/>
      <c r="D27" s="207"/>
      <c r="E27" s="207"/>
    </row>
  </sheetData>
  <mergeCells count="8">
    <mergeCell ref="B7:D7"/>
    <mergeCell ref="B27:E27"/>
    <mergeCell ref="A11:E11"/>
    <mergeCell ref="A13:E13"/>
    <mergeCell ref="A16:E16"/>
    <mergeCell ref="A19:E19"/>
    <mergeCell ref="A22:E22"/>
    <mergeCell ref="A20:E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workbookViewId="0">
      <selection activeCell="K71" sqref="K71"/>
    </sheetView>
  </sheetViews>
  <sheetFormatPr defaultColWidth="9.140625" defaultRowHeight="15" x14ac:dyDescent="0.25"/>
  <cols>
    <col min="1" max="1" width="72.7109375" style="2" customWidth="1"/>
    <col min="2" max="2" width="7.7109375" style="2" customWidth="1"/>
    <col min="3" max="5" width="9.7109375" style="2" customWidth="1"/>
    <col min="6" max="6" width="61.85546875" style="2" customWidth="1"/>
    <col min="7" max="7" width="7.7109375" style="2" customWidth="1"/>
    <col min="8" max="10" width="9.5703125" style="2" customWidth="1"/>
    <col min="11" max="12" width="9.140625" style="2"/>
    <col min="13" max="16384" width="9.140625" style="8"/>
  </cols>
  <sheetData>
    <row r="1" spans="1:10" x14ac:dyDescent="0.25">
      <c r="A1" s="23" t="s">
        <v>24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5.2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3" t="s">
        <v>25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239" t="s">
        <v>95</v>
      </c>
      <c r="B4" s="239"/>
      <c r="C4" s="239"/>
      <c r="D4" s="239"/>
      <c r="E4" s="239"/>
      <c r="F4" s="239"/>
      <c r="G4" s="239"/>
      <c r="H4" s="239"/>
      <c r="I4" s="239"/>
      <c r="J4" s="239"/>
    </row>
    <row r="5" spans="1:10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x14ac:dyDescent="0.25">
      <c r="A6" s="240" t="s">
        <v>26</v>
      </c>
      <c r="B6" s="240"/>
      <c r="C6" s="240"/>
      <c r="D6" s="240"/>
      <c r="E6" s="240"/>
      <c r="F6" s="240" t="s">
        <v>27</v>
      </c>
      <c r="G6" s="240"/>
      <c r="H6" s="240"/>
      <c r="I6" s="240"/>
      <c r="J6" s="240"/>
    </row>
    <row r="7" spans="1:10" ht="15" customHeight="1" x14ac:dyDescent="0.25">
      <c r="A7" s="241" t="s">
        <v>28</v>
      </c>
      <c r="B7" s="242" t="s">
        <v>29</v>
      </c>
      <c r="C7" s="243" t="s">
        <v>30</v>
      </c>
      <c r="D7" s="244"/>
      <c r="E7" s="245"/>
      <c r="F7" s="241" t="s">
        <v>28</v>
      </c>
      <c r="G7" s="242" t="s">
        <v>29</v>
      </c>
      <c r="H7" s="246" t="s">
        <v>30</v>
      </c>
      <c r="I7" s="246"/>
      <c r="J7" s="246"/>
    </row>
    <row r="8" spans="1:10" x14ac:dyDescent="0.25">
      <c r="A8" s="241"/>
      <c r="B8" s="242"/>
      <c r="C8" s="25">
        <v>2015</v>
      </c>
      <c r="D8" s="25">
        <v>2016</v>
      </c>
      <c r="E8" s="25">
        <v>2017</v>
      </c>
      <c r="F8" s="241"/>
      <c r="G8" s="242"/>
      <c r="H8" s="25">
        <v>2015</v>
      </c>
      <c r="I8" s="25">
        <v>2016</v>
      </c>
      <c r="J8" s="25">
        <v>2017</v>
      </c>
    </row>
    <row r="9" spans="1:10" ht="15" customHeight="1" x14ac:dyDescent="0.25">
      <c r="A9" s="26" t="s">
        <v>31</v>
      </c>
      <c r="B9" s="27" t="s">
        <v>32</v>
      </c>
      <c r="C9" s="26">
        <v>1</v>
      </c>
      <c r="D9" s="26">
        <v>2</v>
      </c>
      <c r="E9" s="26">
        <v>3</v>
      </c>
      <c r="F9" s="26" t="s">
        <v>31</v>
      </c>
      <c r="G9" s="27" t="s">
        <v>32</v>
      </c>
      <c r="H9" s="26">
        <v>1</v>
      </c>
      <c r="I9" s="26">
        <v>2</v>
      </c>
      <c r="J9" s="26">
        <v>3</v>
      </c>
    </row>
    <row r="10" spans="1:10" ht="15" customHeight="1" x14ac:dyDescent="0.25">
      <c r="A10" s="28" t="s">
        <v>34</v>
      </c>
      <c r="B10" s="29" t="s">
        <v>35</v>
      </c>
      <c r="C10" s="116">
        <v>0</v>
      </c>
      <c r="D10" s="116">
        <v>0</v>
      </c>
      <c r="E10" s="3">
        <v>0</v>
      </c>
      <c r="F10" s="28" t="s">
        <v>36</v>
      </c>
      <c r="G10" s="29" t="s">
        <v>37</v>
      </c>
      <c r="H10" s="30">
        <v>0</v>
      </c>
      <c r="I10" s="30">
        <v>0</v>
      </c>
      <c r="J10" s="30">
        <v>0</v>
      </c>
    </row>
    <row r="11" spans="1:10" ht="15" customHeight="1" x14ac:dyDescent="0.25">
      <c r="A11" s="130"/>
      <c r="B11" s="31"/>
      <c r="C11" s="32"/>
      <c r="D11" s="32"/>
      <c r="E11" s="32"/>
      <c r="F11" s="130"/>
      <c r="G11" s="31"/>
      <c r="H11" s="32"/>
      <c r="I11" s="32"/>
      <c r="J11" s="32"/>
    </row>
    <row r="12" spans="1:10" x14ac:dyDescent="0.25">
      <c r="A12" s="23" t="s">
        <v>38</v>
      </c>
      <c r="B12" s="24"/>
      <c r="C12" s="24"/>
      <c r="D12" s="24"/>
      <c r="E12" s="24"/>
      <c r="F12" s="24"/>
      <c r="G12" s="24"/>
      <c r="H12" s="24"/>
      <c r="I12" s="24"/>
      <c r="J12" s="24"/>
    </row>
    <row r="13" spans="1:10" x14ac:dyDescent="0.25">
      <c r="A13" s="247" t="s">
        <v>175</v>
      </c>
      <c r="B13" s="247"/>
      <c r="C13" s="247"/>
      <c r="D13" s="247"/>
      <c r="E13" s="247"/>
      <c r="F13" s="247"/>
      <c r="G13" s="247"/>
      <c r="H13" s="247"/>
      <c r="I13" s="247"/>
      <c r="J13" s="247"/>
    </row>
    <row r="14" spans="1:10" x14ac:dyDescent="0.25">
      <c r="A14" s="24"/>
      <c r="B14" s="24"/>
      <c r="C14" s="24"/>
      <c r="D14" s="24"/>
      <c r="E14" s="24"/>
      <c r="F14" s="24"/>
      <c r="G14" s="24"/>
      <c r="H14" s="248" t="s">
        <v>7</v>
      </c>
      <c r="I14" s="248"/>
      <c r="J14" s="248"/>
    </row>
    <row r="15" spans="1:10" ht="15" customHeight="1" x14ac:dyDescent="0.25">
      <c r="A15" s="235" t="s">
        <v>39</v>
      </c>
      <c r="B15" s="236" t="s">
        <v>29</v>
      </c>
      <c r="C15" s="249" t="s">
        <v>30</v>
      </c>
      <c r="D15" s="250"/>
      <c r="E15" s="251"/>
      <c r="F15" s="235" t="s">
        <v>40</v>
      </c>
      <c r="G15" s="236" t="s">
        <v>29</v>
      </c>
      <c r="H15" s="218" t="s">
        <v>30</v>
      </c>
      <c r="I15" s="218"/>
      <c r="J15" s="218"/>
    </row>
    <row r="16" spans="1:10" x14ac:dyDescent="0.25">
      <c r="A16" s="235"/>
      <c r="B16" s="236"/>
      <c r="C16" s="25">
        <v>2015</v>
      </c>
      <c r="D16" s="25">
        <v>2016</v>
      </c>
      <c r="E16" s="25">
        <v>2017</v>
      </c>
      <c r="F16" s="235"/>
      <c r="G16" s="236"/>
      <c r="H16" s="25">
        <v>2015</v>
      </c>
      <c r="I16" s="25">
        <v>2016</v>
      </c>
      <c r="J16" s="25">
        <v>2017</v>
      </c>
    </row>
    <row r="17" spans="1:12" x14ac:dyDescent="0.25">
      <c r="A17" s="36" t="s">
        <v>31</v>
      </c>
      <c r="B17" s="27" t="s">
        <v>32</v>
      </c>
      <c r="C17" s="26">
        <v>1</v>
      </c>
      <c r="D17" s="26">
        <v>2</v>
      </c>
      <c r="E17" s="26">
        <v>3</v>
      </c>
      <c r="F17" s="36" t="s">
        <v>31</v>
      </c>
      <c r="G17" s="27" t="s">
        <v>32</v>
      </c>
      <c r="H17" s="26">
        <v>1</v>
      </c>
      <c r="I17" s="26">
        <v>2</v>
      </c>
      <c r="J17" s="26">
        <v>3</v>
      </c>
    </row>
    <row r="18" spans="1:12" x14ac:dyDescent="0.25">
      <c r="A18" s="37" t="s">
        <v>41</v>
      </c>
      <c r="B18" s="24"/>
      <c r="C18" s="38"/>
      <c r="D18" s="38"/>
      <c r="E18" s="38"/>
      <c r="F18" s="39" t="s">
        <v>42</v>
      </c>
      <c r="G18" s="39"/>
      <c r="H18" s="40"/>
      <c r="I18" s="40"/>
      <c r="J18" s="40"/>
    </row>
    <row r="19" spans="1:12" x14ac:dyDescent="0.25">
      <c r="A19" s="37" t="s">
        <v>43</v>
      </c>
      <c r="B19" s="41"/>
      <c r="C19" s="38"/>
      <c r="D19" s="38"/>
      <c r="E19" s="38"/>
      <c r="F19" s="39" t="s">
        <v>44</v>
      </c>
      <c r="G19" s="39"/>
      <c r="H19" s="40"/>
      <c r="I19" s="40"/>
      <c r="J19" s="40"/>
    </row>
    <row r="20" spans="1:12" x14ac:dyDescent="0.25">
      <c r="A20" s="42" t="s">
        <v>45</v>
      </c>
      <c r="B20" s="43" t="s">
        <v>46</v>
      </c>
      <c r="C20" s="4">
        <v>0</v>
      </c>
      <c r="D20" s="4">
        <v>0</v>
      </c>
      <c r="E20" s="4">
        <v>0</v>
      </c>
      <c r="F20" s="51" t="s">
        <v>47</v>
      </c>
      <c r="G20" s="43" t="s">
        <v>48</v>
      </c>
      <c r="H20" s="5">
        <v>0</v>
      </c>
      <c r="I20" s="5">
        <v>0</v>
      </c>
      <c r="J20" s="5">
        <v>0</v>
      </c>
      <c r="L20" s="6"/>
    </row>
    <row r="21" spans="1:12" ht="25.5" x14ac:dyDescent="0.25">
      <c r="A21" s="42" t="s">
        <v>49</v>
      </c>
      <c r="B21" s="43" t="s">
        <v>50</v>
      </c>
      <c r="C21" s="4">
        <v>0</v>
      </c>
      <c r="D21" s="4">
        <v>0</v>
      </c>
      <c r="E21" s="4">
        <v>0</v>
      </c>
      <c r="F21" s="52" t="s">
        <v>53</v>
      </c>
      <c r="G21" s="43" t="s">
        <v>54</v>
      </c>
      <c r="H21" s="4">
        <v>0</v>
      </c>
      <c r="I21" s="4">
        <v>0</v>
      </c>
      <c r="J21" s="4">
        <v>0</v>
      </c>
      <c r="L21" s="6"/>
    </row>
    <row r="22" spans="1:12" x14ac:dyDescent="0.25">
      <c r="A22" s="44" t="s">
        <v>51</v>
      </c>
      <c r="B22" s="43" t="s">
        <v>52</v>
      </c>
      <c r="C22" s="4">
        <v>0</v>
      </c>
      <c r="D22" s="4">
        <v>0</v>
      </c>
      <c r="E22" s="4">
        <v>0</v>
      </c>
      <c r="F22" s="53"/>
      <c r="G22" s="53"/>
      <c r="H22" s="53"/>
      <c r="I22" s="53"/>
      <c r="J22" s="53"/>
    </row>
    <row r="23" spans="1:12" x14ac:dyDescent="0.25">
      <c r="A23" s="45" t="s">
        <v>55</v>
      </c>
      <c r="B23" s="43" t="s">
        <v>56</v>
      </c>
      <c r="C23" s="4">
        <v>0</v>
      </c>
      <c r="D23" s="4">
        <v>0</v>
      </c>
      <c r="E23" s="4">
        <v>0</v>
      </c>
      <c r="F23" s="46" t="s">
        <v>33</v>
      </c>
      <c r="G23" s="47" t="s">
        <v>57</v>
      </c>
      <c r="H23" s="7">
        <v>0</v>
      </c>
      <c r="I23" s="7">
        <v>0</v>
      </c>
      <c r="J23" s="7">
        <v>0</v>
      </c>
    </row>
    <row r="24" spans="1:12" x14ac:dyDescent="0.25">
      <c r="A24" s="46" t="s">
        <v>33</v>
      </c>
      <c r="B24" s="47" t="s">
        <v>58</v>
      </c>
      <c r="C24" s="7">
        <v>0</v>
      </c>
      <c r="D24" s="7">
        <v>0</v>
      </c>
      <c r="E24" s="7">
        <v>0</v>
      </c>
      <c r="F24" s="53"/>
      <c r="G24" s="53"/>
      <c r="H24" s="53"/>
      <c r="I24" s="53"/>
      <c r="J24" s="53"/>
    </row>
    <row r="25" spans="1:12" x14ac:dyDescent="0.25">
      <c r="A25" s="48" t="s">
        <v>59</v>
      </c>
      <c r="B25" s="49" t="s">
        <v>60</v>
      </c>
      <c r="C25" s="7">
        <v>0</v>
      </c>
      <c r="D25" s="7">
        <v>0</v>
      </c>
      <c r="E25" s="7">
        <v>0</v>
      </c>
      <c r="F25" s="54" t="s">
        <v>61</v>
      </c>
      <c r="G25" s="55" t="s">
        <v>62</v>
      </c>
      <c r="H25" s="7">
        <v>0</v>
      </c>
      <c r="I25" s="7">
        <v>0</v>
      </c>
      <c r="J25" s="7">
        <v>0</v>
      </c>
    </row>
    <row r="26" spans="1:12" x14ac:dyDescent="0.25">
      <c r="A26" s="50" t="s">
        <v>63</v>
      </c>
      <c r="B26" s="43" t="s">
        <v>64</v>
      </c>
      <c r="C26" s="7">
        <v>0</v>
      </c>
      <c r="D26" s="7">
        <v>0</v>
      </c>
      <c r="E26" s="7">
        <v>0</v>
      </c>
      <c r="F26" s="50" t="s">
        <v>65</v>
      </c>
      <c r="G26" s="43" t="s">
        <v>66</v>
      </c>
      <c r="H26" s="7">
        <v>0</v>
      </c>
      <c r="I26" s="7">
        <v>0</v>
      </c>
      <c r="J26" s="7">
        <v>0</v>
      </c>
    </row>
    <row r="27" spans="1:12" x14ac:dyDescent="0.25">
      <c r="A27" s="9"/>
      <c r="B27" s="9"/>
      <c r="C27" s="9"/>
      <c r="D27" s="9"/>
      <c r="E27" s="9"/>
      <c r="F27" s="9"/>
      <c r="G27" s="9"/>
      <c r="H27" s="56"/>
      <c r="I27" s="9"/>
      <c r="J27" s="9"/>
    </row>
    <row r="28" spans="1:12" x14ac:dyDescent="0.25">
      <c r="A28" s="57" t="s">
        <v>67</v>
      </c>
      <c r="B28" s="9"/>
      <c r="C28" s="9"/>
      <c r="D28" s="9"/>
      <c r="E28" s="9"/>
      <c r="F28" s="9"/>
      <c r="G28" s="9"/>
      <c r="H28" s="56"/>
      <c r="I28" s="9"/>
      <c r="J28" s="9"/>
    </row>
    <row r="29" spans="1:12" ht="33" customHeight="1" x14ac:dyDescent="0.25">
      <c r="A29" s="219" t="s">
        <v>180</v>
      </c>
      <c r="B29" s="219"/>
      <c r="C29" s="219"/>
      <c r="D29" s="219"/>
      <c r="E29" s="219"/>
      <c r="F29" s="57"/>
      <c r="G29" s="149"/>
      <c r="H29" s="149"/>
      <c r="I29" s="149"/>
      <c r="J29" s="149"/>
    </row>
    <row r="30" spans="1:12" ht="15" customHeight="1" x14ac:dyDescent="0.25">
      <c r="A30" s="9"/>
      <c r="B30" s="9"/>
      <c r="C30" s="9"/>
      <c r="D30" s="9"/>
      <c r="E30" s="9"/>
      <c r="F30" s="57"/>
      <c r="G30" s="149"/>
      <c r="H30" s="149"/>
      <c r="I30" s="149"/>
      <c r="J30" s="149"/>
    </row>
    <row r="31" spans="1:12" ht="15" customHeight="1" x14ac:dyDescent="0.25">
      <c r="A31" s="9" t="s">
        <v>96</v>
      </c>
      <c r="B31" s="9"/>
      <c r="C31" s="53"/>
      <c r="D31" s="9"/>
      <c r="E31" s="61" t="s">
        <v>68</v>
      </c>
      <c r="F31" s="219"/>
      <c r="G31" s="226"/>
      <c r="H31" s="226"/>
      <c r="I31" s="226"/>
      <c r="J31" s="226"/>
    </row>
    <row r="32" spans="1:12" x14ac:dyDescent="0.25">
      <c r="A32" s="220" t="s">
        <v>69</v>
      </c>
      <c r="B32" s="222" t="s">
        <v>29</v>
      </c>
      <c r="C32" s="224" t="s">
        <v>70</v>
      </c>
      <c r="D32" s="225"/>
      <c r="E32" s="225"/>
      <c r="F32" s="60"/>
      <c r="G32" s="150"/>
      <c r="H32" s="150"/>
      <c r="I32" s="150"/>
      <c r="J32" s="150"/>
      <c r="K32" s="8"/>
      <c r="L32" s="8"/>
    </row>
    <row r="33" spans="1:12" ht="32.25" customHeight="1" x14ac:dyDescent="0.25">
      <c r="A33" s="221"/>
      <c r="B33" s="223"/>
      <c r="C33" s="25">
        <v>2015</v>
      </c>
      <c r="D33" s="25">
        <v>2016</v>
      </c>
      <c r="E33" s="126">
        <v>2017</v>
      </c>
      <c r="F33" s="110"/>
      <c r="G33" s="110"/>
      <c r="H33" s="110"/>
      <c r="I33" s="110"/>
      <c r="J33" s="110"/>
      <c r="K33" s="8"/>
      <c r="L33" s="8"/>
    </row>
    <row r="34" spans="1:12" x14ac:dyDescent="0.25">
      <c r="A34" s="124" t="s">
        <v>97</v>
      </c>
      <c r="B34" s="63">
        <v>100</v>
      </c>
      <c r="C34" s="4">
        <v>0</v>
      </c>
      <c r="D34" s="4">
        <v>0</v>
      </c>
      <c r="E34" s="127">
        <v>0</v>
      </c>
      <c r="F34" s="136"/>
      <c r="G34" s="136"/>
      <c r="H34" s="136"/>
      <c r="I34" s="149"/>
      <c r="J34" s="149"/>
      <c r="K34" s="8"/>
      <c r="L34" s="8"/>
    </row>
    <row r="35" spans="1:12" x14ac:dyDescent="0.25">
      <c r="A35" s="64"/>
      <c r="B35" s="58"/>
      <c r="C35" s="59"/>
      <c r="D35" s="59"/>
      <c r="E35" s="59"/>
      <c r="F35" s="125"/>
      <c r="G35" s="125"/>
      <c r="H35" s="125"/>
      <c r="I35" s="125"/>
      <c r="J35" s="125"/>
      <c r="K35" s="8"/>
      <c r="L35" s="8"/>
    </row>
    <row r="36" spans="1:12" ht="15" customHeight="1" x14ac:dyDescent="0.25">
      <c r="A36" s="9" t="s">
        <v>98</v>
      </c>
      <c r="B36" s="9"/>
      <c r="C36" s="53"/>
      <c r="D36" s="9"/>
      <c r="E36" s="61" t="s">
        <v>68</v>
      </c>
      <c r="F36" s="130"/>
      <c r="G36" s="130"/>
      <c r="H36" s="130"/>
      <c r="I36" s="149"/>
      <c r="J36" s="149"/>
      <c r="K36" s="8"/>
      <c r="L36" s="8"/>
    </row>
    <row r="37" spans="1:12" x14ac:dyDescent="0.25">
      <c r="A37" s="222" t="s">
        <v>69</v>
      </c>
      <c r="B37" s="222" t="s">
        <v>29</v>
      </c>
      <c r="C37" s="224" t="s">
        <v>70</v>
      </c>
      <c r="D37" s="225"/>
      <c r="E37" s="225"/>
      <c r="F37" s="227"/>
      <c r="G37" s="228"/>
      <c r="H37" s="58"/>
      <c r="I37" s="58"/>
      <c r="J37" s="58"/>
      <c r="K37" s="8"/>
      <c r="L37" s="8"/>
    </row>
    <row r="38" spans="1:12" x14ac:dyDescent="0.25">
      <c r="A38" s="223"/>
      <c r="B38" s="223"/>
      <c r="C38" s="25">
        <v>2015</v>
      </c>
      <c r="D38" s="25">
        <v>2016</v>
      </c>
      <c r="E38" s="126">
        <v>2017</v>
      </c>
      <c r="F38" s="227"/>
      <c r="G38" s="228"/>
      <c r="H38" s="151"/>
      <c r="I38" s="151"/>
      <c r="J38" s="151"/>
      <c r="K38" s="8"/>
      <c r="L38" s="8"/>
    </row>
    <row r="39" spans="1:12" x14ac:dyDescent="0.25">
      <c r="A39" s="62" t="s">
        <v>99</v>
      </c>
      <c r="B39" s="63">
        <v>301</v>
      </c>
      <c r="C39" s="4">
        <v>0</v>
      </c>
      <c r="D39" s="4">
        <v>0</v>
      </c>
      <c r="E39" s="127">
        <v>0</v>
      </c>
      <c r="F39" s="136"/>
      <c r="G39" s="151"/>
      <c r="H39" s="59"/>
      <c r="I39" s="59"/>
      <c r="J39" s="59"/>
      <c r="K39" s="8"/>
      <c r="L39" s="8"/>
    </row>
    <row r="40" spans="1:12" ht="15" customHeight="1" x14ac:dyDescent="0.25">
      <c r="A40" s="64"/>
      <c r="B40" s="58"/>
      <c r="C40" s="59"/>
      <c r="D40" s="59"/>
      <c r="E40" s="59"/>
      <c r="F40" s="152"/>
      <c r="G40" s="151"/>
      <c r="H40" s="153"/>
      <c r="I40" s="153"/>
      <c r="J40" s="153"/>
      <c r="K40" s="8"/>
      <c r="L40" s="8"/>
    </row>
    <row r="41" spans="1:12" ht="15" customHeight="1" x14ac:dyDescent="0.25">
      <c r="A41" s="57" t="s">
        <v>71</v>
      </c>
      <c r="B41" s="58"/>
      <c r="C41" s="59"/>
      <c r="D41" s="59"/>
      <c r="E41" s="59"/>
      <c r="F41" s="217"/>
      <c r="G41" s="217"/>
      <c r="H41" s="217"/>
      <c r="I41" s="149"/>
      <c r="J41" s="149"/>
      <c r="K41" s="8"/>
      <c r="L41" s="8"/>
    </row>
    <row r="42" spans="1:12" ht="33" customHeight="1" x14ac:dyDescent="0.25">
      <c r="A42" s="219" t="s">
        <v>176</v>
      </c>
      <c r="B42" s="219"/>
      <c r="C42" s="219"/>
      <c r="D42" s="219"/>
      <c r="E42" s="219"/>
      <c r="F42" s="125"/>
      <c r="G42" s="125"/>
      <c r="H42" s="125"/>
      <c r="I42" s="125"/>
      <c r="J42" s="125"/>
      <c r="K42" s="8"/>
      <c r="L42" s="8"/>
    </row>
    <row r="43" spans="1:12" x14ac:dyDescent="0.25">
      <c r="A43" s="64"/>
      <c r="B43" s="58"/>
      <c r="C43" s="59"/>
      <c r="D43" s="59"/>
      <c r="E43" s="59"/>
      <c r="F43" s="125"/>
      <c r="G43" s="58"/>
      <c r="H43" s="58"/>
      <c r="I43" s="58"/>
      <c r="J43" s="58"/>
      <c r="K43" s="8"/>
      <c r="L43" s="8"/>
    </row>
    <row r="44" spans="1:12" ht="15" customHeight="1" x14ac:dyDescent="0.25">
      <c r="A44" s="9" t="s">
        <v>100</v>
      </c>
      <c r="B44" s="9"/>
      <c r="C44" s="53"/>
      <c r="D44" s="9"/>
      <c r="E44" s="61"/>
      <c r="F44" s="136"/>
      <c r="G44" s="151"/>
      <c r="H44" s="153"/>
      <c r="I44" s="153"/>
      <c r="J44" s="153"/>
      <c r="K44" s="8"/>
      <c r="L44" s="8"/>
    </row>
    <row r="45" spans="1:12" ht="27.75" customHeight="1" x14ac:dyDescent="0.25">
      <c r="A45" s="232" t="s">
        <v>101</v>
      </c>
      <c r="B45" s="220"/>
      <c r="C45" s="25">
        <v>2015</v>
      </c>
      <c r="D45" s="25">
        <v>2016</v>
      </c>
      <c r="E45" s="126">
        <v>2017</v>
      </c>
      <c r="F45" s="136"/>
      <c r="G45" s="151"/>
      <c r="H45" s="59"/>
      <c r="I45" s="59"/>
      <c r="J45" s="59"/>
      <c r="K45" s="8"/>
      <c r="L45" s="8"/>
    </row>
    <row r="46" spans="1:12" ht="26.25" customHeight="1" x14ac:dyDescent="0.25">
      <c r="A46" s="230" t="s">
        <v>102</v>
      </c>
      <c r="B46" s="231"/>
      <c r="C46" s="10" t="s">
        <v>103</v>
      </c>
      <c r="D46" s="10" t="s">
        <v>103</v>
      </c>
      <c r="E46" s="134" t="s">
        <v>103</v>
      </c>
      <c r="F46" s="152"/>
      <c r="G46" s="151"/>
      <c r="H46" s="59"/>
      <c r="I46" s="59"/>
      <c r="J46" s="59"/>
      <c r="K46" s="8"/>
      <c r="L46" s="8"/>
    </row>
    <row r="47" spans="1:12" x14ac:dyDescent="0.25">
      <c r="A47" s="230" t="s">
        <v>104</v>
      </c>
      <c r="B47" s="231"/>
      <c r="C47" s="10" t="s">
        <v>103</v>
      </c>
      <c r="D47" s="10" t="s">
        <v>103</v>
      </c>
      <c r="E47" s="134" t="s">
        <v>103</v>
      </c>
      <c r="F47" s="136"/>
      <c r="G47" s="151"/>
      <c r="H47" s="153"/>
      <c r="I47" s="153"/>
      <c r="J47" s="153"/>
      <c r="K47" s="8"/>
      <c r="L47" s="8"/>
    </row>
    <row r="48" spans="1:12" x14ac:dyDescent="0.25">
      <c r="A48" s="135"/>
      <c r="B48" s="135"/>
      <c r="C48" s="154"/>
      <c r="D48" s="154"/>
      <c r="E48" s="154"/>
      <c r="F48" s="136"/>
      <c r="G48" s="151"/>
      <c r="H48" s="153"/>
      <c r="I48" s="153"/>
      <c r="J48" s="153"/>
      <c r="K48" s="8"/>
      <c r="L48" s="8"/>
    </row>
    <row r="49" spans="1:12" x14ac:dyDescent="0.25">
      <c r="A49" s="135"/>
      <c r="B49" s="135"/>
      <c r="C49" s="154"/>
      <c r="D49" s="154"/>
      <c r="E49" s="154"/>
      <c r="F49" s="136"/>
      <c r="G49" s="151"/>
      <c r="H49" s="153"/>
      <c r="I49" s="153"/>
      <c r="J49" s="153"/>
      <c r="K49" s="8"/>
      <c r="L49" s="8"/>
    </row>
    <row r="50" spans="1:12" x14ac:dyDescent="0.25">
      <c r="A50" s="135"/>
      <c r="B50" s="135"/>
      <c r="C50" s="154"/>
      <c r="D50" s="154"/>
      <c r="E50" s="154"/>
      <c r="F50" s="136"/>
      <c r="G50" s="151"/>
      <c r="H50" s="153"/>
      <c r="I50" s="153"/>
      <c r="J50" s="153"/>
      <c r="K50" s="8"/>
      <c r="L50" s="8"/>
    </row>
    <row r="51" spans="1:12" x14ac:dyDescent="0.25">
      <c r="A51" s="135"/>
      <c r="B51" s="135"/>
      <c r="C51" s="154"/>
      <c r="D51" s="154"/>
      <c r="E51" s="154"/>
      <c r="F51" s="136"/>
      <c r="G51" s="151"/>
      <c r="H51" s="153"/>
      <c r="I51" s="153"/>
      <c r="J51" s="153"/>
      <c r="K51" s="8"/>
      <c r="L51" s="8"/>
    </row>
    <row r="52" spans="1:12" x14ac:dyDescent="0.25">
      <c r="A52" s="22"/>
      <c r="B52" s="58"/>
      <c r="C52" s="59"/>
      <c r="D52" s="59"/>
      <c r="E52" s="59"/>
      <c r="F52" s="9"/>
      <c r="G52" s="9"/>
      <c r="H52" s="9"/>
      <c r="I52" s="9"/>
      <c r="J52" s="9"/>
      <c r="K52" s="8"/>
      <c r="L52" s="8"/>
    </row>
    <row r="53" spans="1:12" x14ac:dyDescent="0.25">
      <c r="A53" s="57" t="s">
        <v>163</v>
      </c>
      <c r="B53" s="22"/>
      <c r="C53" s="22"/>
      <c r="D53" s="22"/>
      <c r="E53" s="22"/>
      <c r="F53" s="9"/>
      <c r="G53" s="9"/>
      <c r="H53" s="9"/>
      <c r="I53" s="9"/>
      <c r="J53" s="9"/>
      <c r="K53" s="8"/>
      <c r="L53" s="8"/>
    </row>
    <row r="54" spans="1:12" x14ac:dyDescent="0.25">
      <c r="A54" s="57"/>
      <c r="B54" s="22"/>
      <c r="C54" s="22"/>
      <c r="D54" s="22"/>
      <c r="E54" s="22"/>
      <c r="F54" s="9"/>
      <c r="G54" s="9"/>
      <c r="H54" s="9"/>
      <c r="I54" s="9"/>
      <c r="J54" s="9"/>
      <c r="K54" s="8"/>
      <c r="L54" s="8"/>
    </row>
    <row r="55" spans="1:12" ht="33" customHeight="1" x14ac:dyDescent="0.25">
      <c r="A55" s="233" t="s">
        <v>177</v>
      </c>
      <c r="B55" s="234"/>
      <c r="C55" s="234"/>
      <c r="D55" s="234"/>
      <c r="E55" s="234"/>
      <c r="F55" s="9"/>
      <c r="G55" s="9"/>
      <c r="H55" s="9"/>
      <c r="I55" s="9"/>
      <c r="J55" s="9"/>
      <c r="K55" s="8"/>
      <c r="L55" s="8"/>
    </row>
    <row r="56" spans="1:12" x14ac:dyDescent="0.25">
      <c r="A56" s="155"/>
      <c r="B56" s="156"/>
      <c r="C56" s="156"/>
      <c r="D56" s="156"/>
      <c r="E56" s="156"/>
      <c r="F56" s="9"/>
      <c r="G56" s="9"/>
      <c r="H56" s="9"/>
      <c r="I56" s="9"/>
      <c r="J56" s="9"/>
      <c r="K56" s="8"/>
      <c r="L56" s="8"/>
    </row>
    <row r="57" spans="1:12" x14ac:dyDescent="0.25">
      <c r="A57" s="157"/>
      <c r="B57" s="158"/>
      <c r="C57" s="158"/>
      <c r="D57" s="158"/>
      <c r="E57" s="159"/>
      <c r="F57" s="9"/>
      <c r="G57" s="9"/>
      <c r="H57" s="9"/>
      <c r="I57" s="9"/>
      <c r="J57" s="9"/>
      <c r="K57" s="8"/>
      <c r="L57" s="8"/>
    </row>
    <row r="58" spans="1:12" x14ac:dyDescent="0.25">
      <c r="A58" s="160" t="s">
        <v>164</v>
      </c>
      <c r="B58" s="161"/>
      <c r="C58" s="161"/>
      <c r="D58" s="21"/>
      <c r="E58" s="162"/>
      <c r="F58" s="9"/>
      <c r="G58" s="9"/>
      <c r="H58" s="9"/>
      <c r="I58" s="9"/>
      <c r="J58" s="9"/>
      <c r="K58" s="8"/>
      <c r="L58" s="8"/>
    </row>
    <row r="59" spans="1:12" x14ac:dyDescent="0.25">
      <c r="A59" s="163"/>
      <c r="B59" s="164"/>
      <c r="C59" s="25">
        <v>2015</v>
      </c>
      <c r="D59" s="25">
        <v>2016</v>
      </c>
      <c r="E59" s="25">
        <v>2017</v>
      </c>
      <c r="F59" s="9"/>
      <c r="G59" s="9"/>
      <c r="H59" s="9"/>
      <c r="I59" s="9"/>
      <c r="J59" s="9"/>
      <c r="K59" s="8"/>
      <c r="L59" s="8"/>
    </row>
    <row r="60" spans="1:12" x14ac:dyDescent="0.25">
      <c r="A60" s="165" t="s">
        <v>165</v>
      </c>
      <c r="B60" s="166"/>
      <c r="C60" s="166"/>
      <c r="D60" s="21"/>
      <c r="E60" s="162"/>
      <c r="F60" s="9"/>
      <c r="G60" s="9"/>
      <c r="H60" s="9"/>
      <c r="I60" s="9"/>
      <c r="J60" s="9"/>
      <c r="K60" s="8"/>
      <c r="L60" s="8"/>
    </row>
    <row r="61" spans="1:12" ht="38.25" x14ac:dyDescent="0.25">
      <c r="A61" s="235"/>
      <c r="B61" s="236" t="s">
        <v>29</v>
      </c>
      <c r="C61" s="35" t="s">
        <v>166</v>
      </c>
      <c r="D61" s="35" t="s">
        <v>166</v>
      </c>
      <c r="E61" s="35" t="s">
        <v>166</v>
      </c>
      <c r="F61" s="9"/>
      <c r="G61" s="9"/>
      <c r="H61" s="9"/>
      <c r="I61" s="9"/>
      <c r="J61" s="9"/>
      <c r="K61" s="8"/>
      <c r="L61" s="8"/>
    </row>
    <row r="62" spans="1:12" x14ac:dyDescent="0.25">
      <c r="A62" s="235"/>
      <c r="B62" s="236"/>
      <c r="C62" s="167" t="s">
        <v>8</v>
      </c>
      <c r="D62" s="167" t="s">
        <v>8</v>
      </c>
      <c r="E62" s="167" t="s">
        <v>8</v>
      </c>
      <c r="F62" s="9"/>
      <c r="G62" s="9"/>
      <c r="H62" s="9"/>
      <c r="I62" s="9"/>
      <c r="J62" s="9"/>
      <c r="K62" s="8"/>
      <c r="L62" s="8"/>
    </row>
    <row r="63" spans="1:12" ht="25.5" x14ac:dyDescent="0.25">
      <c r="A63" s="50" t="s">
        <v>167</v>
      </c>
      <c r="B63" s="168">
        <v>1000</v>
      </c>
      <c r="C63" s="40"/>
      <c r="D63" s="40"/>
      <c r="E63" s="40"/>
      <c r="F63" s="9"/>
      <c r="G63" s="9"/>
      <c r="H63" s="9"/>
      <c r="I63" s="9"/>
      <c r="J63" s="9"/>
      <c r="K63" s="8"/>
      <c r="L63" s="8"/>
    </row>
    <row r="64" spans="1:12" x14ac:dyDescent="0.25">
      <c r="A64" s="169" t="s">
        <v>168</v>
      </c>
      <c r="B64" s="36">
        <v>1001</v>
      </c>
      <c r="C64" s="132">
        <v>0</v>
      </c>
      <c r="D64" s="132">
        <v>0</v>
      </c>
      <c r="E64" s="132">
        <v>0</v>
      </c>
      <c r="F64" s="9"/>
      <c r="G64" s="9"/>
      <c r="H64" s="9"/>
      <c r="I64" s="9"/>
      <c r="J64" s="9"/>
      <c r="K64" s="8"/>
      <c r="L64" s="8"/>
    </row>
    <row r="65" spans="1:12" ht="33.75" customHeight="1" x14ac:dyDescent="0.25">
      <c r="A65" s="237" t="s">
        <v>169</v>
      </c>
      <c r="B65" s="238"/>
      <c r="C65" s="238"/>
      <c r="D65" s="21"/>
      <c r="E65" s="162"/>
      <c r="F65" s="9"/>
      <c r="G65" s="9"/>
      <c r="H65" s="9"/>
      <c r="I65" s="9"/>
      <c r="J65" s="9"/>
      <c r="K65" s="8"/>
      <c r="L65" s="8"/>
    </row>
    <row r="66" spans="1:12" x14ac:dyDescent="0.25">
      <c r="A66" s="170"/>
      <c r="B66" s="34"/>
      <c r="C66" s="25">
        <v>2015</v>
      </c>
      <c r="D66" s="25">
        <v>2016</v>
      </c>
      <c r="E66" s="25">
        <v>2017</v>
      </c>
      <c r="F66" s="9"/>
      <c r="G66" s="9"/>
      <c r="H66" s="9"/>
      <c r="I66" s="9"/>
      <c r="J66" s="9"/>
      <c r="K66" s="8"/>
      <c r="L66" s="8"/>
    </row>
    <row r="67" spans="1:12" ht="38.25" x14ac:dyDescent="0.25">
      <c r="A67" s="171"/>
      <c r="B67" s="35" t="s">
        <v>29</v>
      </c>
      <c r="C67" s="35" t="s">
        <v>170</v>
      </c>
      <c r="D67" s="35" t="s">
        <v>170</v>
      </c>
      <c r="E67" s="35" t="s">
        <v>170</v>
      </c>
      <c r="F67" s="9"/>
      <c r="G67" s="9"/>
      <c r="H67" s="9"/>
      <c r="I67" s="9"/>
      <c r="J67" s="9"/>
      <c r="K67" s="8"/>
      <c r="L67" s="8"/>
    </row>
    <row r="68" spans="1:12" ht="25.5" x14ac:dyDescent="0.25">
      <c r="A68" s="50" t="s">
        <v>171</v>
      </c>
      <c r="B68" s="36">
        <v>1400</v>
      </c>
      <c r="C68" s="132">
        <v>0</v>
      </c>
      <c r="D68" s="132">
        <v>0</v>
      </c>
      <c r="E68" s="132">
        <v>0</v>
      </c>
      <c r="F68" s="9"/>
      <c r="G68" s="9"/>
      <c r="H68" s="9"/>
      <c r="I68" s="9"/>
      <c r="J68" s="9"/>
      <c r="K68" s="8"/>
      <c r="L68" s="8"/>
    </row>
    <row r="69" spans="1:12" x14ac:dyDescent="0.25">
      <c r="A69" s="50" t="s">
        <v>172</v>
      </c>
      <c r="B69" s="168">
        <v>1500</v>
      </c>
      <c r="C69" s="40"/>
      <c r="D69" s="40"/>
      <c r="E69" s="40"/>
      <c r="F69" s="9"/>
      <c r="G69" s="9"/>
      <c r="H69" s="9"/>
      <c r="I69" s="9"/>
      <c r="J69" s="9"/>
      <c r="K69" s="8"/>
      <c r="L69" s="8"/>
    </row>
    <row r="70" spans="1:12" ht="25.5" x14ac:dyDescent="0.25">
      <c r="A70" s="169" t="s">
        <v>173</v>
      </c>
      <c r="B70" s="168">
        <v>1510</v>
      </c>
      <c r="C70" s="40"/>
      <c r="D70" s="40"/>
      <c r="E70" s="40"/>
      <c r="F70" s="9"/>
      <c r="G70" s="9"/>
      <c r="H70" s="9"/>
      <c r="I70" s="9"/>
      <c r="J70" s="9"/>
      <c r="K70" s="8"/>
      <c r="L70" s="8"/>
    </row>
    <row r="71" spans="1:12" x14ac:dyDescent="0.25">
      <c r="A71" s="50" t="s">
        <v>174</v>
      </c>
      <c r="B71" s="36">
        <v>1600</v>
      </c>
      <c r="C71" s="132">
        <v>0</v>
      </c>
      <c r="D71" s="132">
        <v>0</v>
      </c>
      <c r="E71" s="132">
        <v>0</v>
      </c>
      <c r="F71" s="9"/>
      <c r="G71" s="9"/>
      <c r="H71" s="9"/>
      <c r="I71" s="9"/>
      <c r="J71" s="9"/>
      <c r="K71" s="8"/>
      <c r="L71" s="8"/>
    </row>
    <row r="72" spans="1:12" x14ac:dyDescent="0.25">
      <c r="A72" s="133"/>
      <c r="B72" s="133"/>
      <c r="C72" s="133"/>
      <c r="D72" s="133"/>
      <c r="E72" s="133"/>
      <c r="F72" s="9"/>
      <c r="G72" s="9"/>
      <c r="H72" s="9"/>
      <c r="I72" s="9"/>
      <c r="J72" s="9"/>
      <c r="K72" s="8"/>
      <c r="L72" s="8"/>
    </row>
    <row r="73" spans="1:12" x14ac:dyDescent="0.25">
      <c r="A73" s="133"/>
      <c r="B73" s="133"/>
      <c r="C73" s="133"/>
      <c r="D73" s="133"/>
      <c r="E73" s="133"/>
      <c r="F73" s="24"/>
      <c r="G73" s="24"/>
      <c r="H73" s="24"/>
      <c r="I73" s="24"/>
      <c r="J73" s="24"/>
      <c r="K73" s="8"/>
      <c r="L73" s="8"/>
    </row>
    <row r="74" spans="1:12" ht="71.25" customHeight="1" x14ac:dyDescent="0.25">
      <c r="A74" s="229" t="s">
        <v>115</v>
      </c>
      <c r="B74" s="229"/>
      <c r="C74" s="229"/>
      <c r="D74" s="229"/>
      <c r="E74" s="229"/>
      <c r="F74" s="229"/>
      <c r="G74" s="24"/>
      <c r="H74" s="24"/>
      <c r="I74" s="24"/>
      <c r="J74" s="24"/>
      <c r="K74" s="8"/>
      <c r="L74" s="8"/>
    </row>
    <row r="75" spans="1:12" x14ac:dyDescent="0.25">
      <c r="A75" s="148"/>
      <c r="B75" s="148"/>
      <c r="C75" s="148"/>
      <c r="D75" s="148"/>
      <c r="E75" s="148"/>
      <c r="F75" s="148"/>
      <c r="G75" s="1"/>
      <c r="H75" s="1"/>
      <c r="I75" s="1"/>
      <c r="J75" s="1"/>
      <c r="K75" s="8"/>
      <c r="L75" s="8"/>
    </row>
    <row r="76" spans="1:12" x14ac:dyDescent="0.25">
      <c r="A76" s="148"/>
      <c r="B76" s="148"/>
      <c r="C76" s="148"/>
      <c r="D76" s="148"/>
      <c r="E76" s="148"/>
      <c r="F76" s="148"/>
      <c r="G76" s="1"/>
      <c r="H76" s="1"/>
      <c r="I76" s="1"/>
      <c r="J76" s="1"/>
      <c r="K76" s="8"/>
      <c r="L76" s="8"/>
    </row>
    <row r="77" spans="1:12" x14ac:dyDescent="0.25">
      <c r="A77" s="148"/>
      <c r="B77" s="148"/>
      <c r="C77" s="148"/>
      <c r="D77" s="148"/>
      <c r="E77" s="148"/>
      <c r="F77" s="148"/>
      <c r="G77" s="1"/>
      <c r="H77" s="1"/>
      <c r="I77" s="1"/>
      <c r="J77" s="1"/>
      <c r="K77" s="8"/>
      <c r="L77" s="8"/>
    </row>
    <row r="78" spans="1:12" x14ac:dyDescent="0.25">
      <c r="A78" s="148"/>
      <c r="B78" s="148"/>
      <c r="C78" s="148"/>
      <c r="D78" s="148"/>
      <c r="E78" s="148"/>
      <c r="F78" s="148"/>
      <c r="G78" s="1"/>
      <c r="H78" s="1"/>
      <c r="I78" s="1"/>
      <c r="J78" s="1"/>
      <c r="K78" s="8"/>
      <c r="L78" s="8"/>
    </row>
    <row r="79" spans="1:12" x14ac:dyDescent="0.25">
      <c r="E79" s="1"/>
      <c r="F79" s="1"/>
      <c r="G79" s="1"/>
      <c r="H79" s="1"/>
      <c r="I79" s="1"/>
      <c r="J79" s="1"/>
      <c r="K79" s="8"/>
      <c r="L79" s="8"/>
    </row>
    <row r="80" spans="1:12" x14ac:dyDescent="0.25">
      <c r="E80" s="1"/>
      <c r="F80" s="1"/>
      <c r="G80" s="1"/>
      <c r="H80" s="1"/>
      <c r="I80" s="1"/>
      <c r="J80" s="1"/>
      <c r="K80" s="8"/>
      <c r="L80" s="8"/>
    </row>
    <row r="81" spans="1:12" x14ac:dyDescent="0.25">
      <c r="A81" s="8"/>
      <c r="B81" s="8"/>
      <c r="C81" s="8"/>
      <c r="D81" s="8"/>
      <c r="E81" s="1"/>
      <c r="F81" s="1"/>
      <c r="G81" s="1"/>
      <c r="H81" s="1"/>
      <c r="I81" s="1"/>
      <c r="J81" s="1"/>
      <c r="K81" s="8"/>
      <c r="L81" s="8"/>
    </row>
    <row r="82" spans="1:12" x14ac:dyDescent="0.25">
      <c r="A82" s="8"/>
      <c r="B82" s="8"/>
      <c r="C82" s="8"/>
      <c r="D82" s="8"/>
      <c r="E82" s="1"/>
      <c r="F82" s="1"/>
      <c r="G82" s="1"/>
      <c r="H82" s="1"/>
      <c r="I82" s="1"/>
      <c r="J82" s="1"/>
      <c r="K82" s="8"/>
      <c r="L82" s="8"/>
    </row>
    <row r="83" spans="1:12" x14ac:dyDescent="0.25">
      <c r="A83" s="8"/>
      <c r="B83" s="8"/>
      <c r="C83" s="8"/>
      <c r="D83" s="8"/>
      <c r="E83" s="1"/>
      <c r="F83" s="1"/>
      <c r="G83" s="1"/>
      <c r="H83" s="1"/>
      <c r="I83" s="1"/>
      <c r="J83" s="1"/>
      <c r="K83" s="8"/>
      <c r="L83" s="8"/>
    </row>
    <row r="84" spans="1:12" x14ac:dyDescent="0.25">
      <c r="A84" s="8"/>
      <c r="B84" s="8"/>
      <c r="C84" s="8"/>
      <c r="D84" s="8"/>
      <c r="E84" s="1"/>
      <c r="F84" s="1"/>
      <c r="G84" s="1"/>
      <c r="H84" s="1"/>
      <c r="I84" s="1"/>
      <c r="J84" s="1"/>
      <c r="K84" s="8"/>
      <c r="L84" s="8"/>
    </row>
    <row r="85" spans="1:12" x14ac:dyDescent="0.25">
      <c r="A85" s="8"/>
      <c r="B85" s="8"/>
      <c r="C85" s="8"/>
      <c r="D85" s="8"/>
      <c r="E85" s="1"/>
      <c r="F85" s="1"/>
      <c r="G85" s="1"/>
      <c r="H85" s="1"/>
      <c r="I85" s="1"/>
      <c r="J85" s="1"/>
      <c r="K85" s="8"/>
      <c r="L85" s="8"/>
    </row>
    <row r="86" spans="1:12" x14ac:dyDescent="0.25">
      <c r="A86" s="8"/>
      <c r="B86" s="8"/>
      <c r="C86" s="8"/>
      <c r="D86" s="8"/>
      <c r="E86" s="1"/>
      <c r="F86" s="1"/>
      <c r="G86" s="1"/>
      <c r="H86" s="1"/>
      <c r="I86" s="1"/>
      <c r="J86" s="1"/>
      <c r="K86" s="8"/>
      <c r="L86" s="8"/>
    </row>
  </sheetData>
  <sheetProtection password="C739" sheet="1" objects="1" scenarios="1" selectLockedCells="1"/>
  <mergeCells count="37">
    <mergeCell ref="A13:J13"/>
    <mergeCell ref="H14:J14"/>
    <mergeCell ref="A15:A16"/>
    <mergeCell ref="B15:B16"/>
    <mergeCell ref="C15:E15"/>
    <mergeCell ref="F15:F16"/>
    <mergeCell ref="G15:G16"/>
    <mergeCell ref="A4:J4"/>
    <mergeCell ref="A6:E6"/>
    <mergeCell ref="F6:J6"/>
    <mergeCell ref="A7:A8"/>
    <mergeCell ref="B7:B8"/>
    <mergeCell ref="C7:E7"/>
    <mergeCell ref="F7:F8"/>
    <mergeCell ref="G7:G8"/>
    <mergeCell ref="H7:J7"/>
    <mergeCell ref="A74:F74"/>
    <mergeCell ref="A46:B46"/>
    <mergeCell ref="A47:B47"/>
    <mergeCell ref="A42:E42"/>
    <mergeCell ref="A45:B45"/>
    <mergeCell ref="A55:E55"/>
    <mergeCell ref="A61:A62"/>
    <mergeCell ref="B61:B62"/>
    <mergeCell ref="A65:C65"/>
    <mergeCell ref="F41:H41"/>
    <mergeCell ref="H15:J15"/>
    <mergeCell ref="A29:E29"/>
    <mergeCell ref="A32:A33"/>
    <mergeCell ref="B32:B33"/>
    <mergeCell ref="C32:E32"/>
    <mergeCell ref="A37:A38"/>
    <mergeCell ref="B37:B38"/>
    <mergeCell ref="C37:E37"/>
    <mergeCell ref="F31:J31"/>
    <mergeCell ref="F37:F38"/>
    <mergeCell ref="G37:G38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opLeftCell="A34" zoomScale="80" zoomScaleNormal="80" workbookViewId="0">
      <selection activeCell="F37" sqref="F37"/>
    </sheetView>
  </sheetViews>
  <sheetFormatPr defaultColWidth="9.140625" defaultRowHeight="15" x14ac:dyDescent="0.25"/>
  <cols>
    <col min="1" max="1" width="53.85546875" style="8" customWidth="1"/>
    <col min="2" max="5" width="11.7109375" style="8" customWidth="1"/>
    <col min="6" max="6" width="53.7109375" style="8" customWidth="1"/>
    <col min="7" max="10" width="11.85546875" style="8" customWidth="1"/>
    <col min="11" max="16384" width="9.140625" style="8"/>
  </cols>
  <sheetData>
    <row r="1" spans="1:10" x14ac:dyDescent="0.25">
      <c r="A1" s="252" t="s">
        <v>72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x14ac:dyDescent="0.25">
      <c r="A2" s="252" t="s">
        <v>105</v>
      </c>
      <c r="B2" s="252"/>
      <c r="C2" s="252"/>
      <c r="D2" s="252"/>
      <c r="E2" s="252"/>
      <c r="F2" s="252"/>
      <c r="G2" s="252"/>
      <c r="H2" s="252"/>
      <c r="I2" s="252"/>
      <c r="J2" s="252"/>
    </row>
    <row r="3" spans="1:10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12" t="s">
        <v>73</v>
      </c>
      <c r="B4" s="20"/>
      <c r="C4" s="20"/>
      <c r="D4" s="20"/>
      <c r="E4" s="20"/>
      <c r="F4" s="20"/>
      <c r="G4" s="22"/>
      <c r="H4" s="22"/>
      <c r="I4" s="22"/>
      <c r="J4" s="22"/>
    </row>
    <row r="5" spans="1:10" x14ac:dyDescent="0.25">
      <c r="A5" s="253" t="s">
        <v>74</v>
      </c>
      <c r="B5" s="254"/>
      <c r="C5" s="254"/>
      <c r="D5" s="254"/>
      <c r="E5" s="254"/>
      <c r="F5" s="254"/>
      <c r="G5" s="254"/>
      <c r="H5" s="254"/>
      <c r="I5" s="254"/>
      <c r="J5" s="254"/>
    </row>
    <row r="6" spans="1:10" x14ac:dyDescent="0.25">
      <c r="A6" s="105"/>
      <c r="B6" s="104"/>
      <c r="C6" s="104"/>
      <c r="D6" s="104"/>
      <c r="E6" s="104"/>
      <c r="F6" s="104"/>
      <c r="G6" s="104"/>
      <c r="H6" s="104"/>
      <c r="I6" s="104"/>
      <c r="J6" s="104"/>
    </row>
    <row r="7" spans="1:10" ht="15" customHeight="1" x14ac:dyDescent="0.25">
      <c r="A7" s="255" t="s">
        <v>75</v>
      </c>
      <c r="B7" s="255"/>
      <c r="C7" s="255"/>
      <c r="D7" s="255"/>
      <c r="E7" s="255"/>
      <c r="F7" s="255"/>
      <c r="G7" s="255"/>
      <c r="H7" s="255"/>
      <c r="I7" s="255"/>
      <c r="J7" s="255"/>
    </row>
    <row r="8" spans="1:10" x14ac:dyDescent="0.25">
      <c r="A8" s="255"/>
      <c r="B8" s="255"/>
      <c r="C8" s="255"/>
      <c r="D8" s="255"/>
      <c r="E8" s="255"/>
      <c r="F8" s="255"/>
      <c r="G8" s="255"/>
      <c r="H8" s="255"/>
      <c r="I8" s="255"/>
      <c r="J8" s="255"/>
    </row>
    <row r="9" spans="1:10" ht="15.75" thickBot="1" x14ac:dyDescent="0.3">
      <c r="A9" s="13"/>
      <c r="B9" s="13"/>
      <c r="C9" s="13"/>
      <c r="D9" s="13"/>
      <c r="E9" s="13"/>
      <c r="F9" s="13"/>
      <c r="G9" s="22"/>
      <c r="H9" s="22"/>
      <c r="I9" s="22"/>
      <c r="J9" s="22"/>
    </row>
    <row r="10" spans="1:10" ht="48" x14ac:dyDescent="0.25">
      <c r="A10" s="14" t="s">
        <v>76</v>
      </c>
      <c r="B10" s="15" t="s">
        <v>77</v>
      </c>
      <c r="C10" s="16" t="s">
        <v>78</v>
      </c>
      <c r="D10" s="15" t="s">
        <v>106</v>
      </c>
      <c r="E10" s="71" t="s">
        <v>107</v>
      </c>
      <c r="F10" s="14" t="s">
        <v>76</v>
      </c>
      <c r="G10" s="15" t="s">
        <v>77</v>
      </c>
      <c r="H10" s="16" t="s">
        <v>78</v>
      </c>
      <c r="I10" s="15" t="s">
        <v>106</v>
      </c>
      <c r="J10" s="71" t="s">
        <v>107</v>
      </c>
    </row>
    <row r="11" spans="1:10" x14ac:dyDescent="0.25">
      <c r="A11" s="17">
        <v>1</v>
      </c>
      <c r="B11" s="18">
        <v>2</v>
      </c>
      <c r="C11" s="18">
        <v>3</v>
      </c>
      <c r="D11" s="18">
        <v>4</v>
      </c>
      <c r="E11" s="72" t="s">
        <v>108</v>
      </c>
      <c r="F11" s="17">
        <v>1</v>
      </c>
      <c r="G11" s="18">
        <v>2</v>
      </c>
      <c r="H11" s="18">
        <v>3</v>
      </c>
      <c r="I11" s="18">
        <v>4</v>
      </c>
      <c r="J11" s="72" t="s">
        <v>108</v>
      </c>
    </row>
    <row r="12" spans="1:10" ht="15" customHeight="1" x14ac:dyDescent="0.25">
      <c r="A12" s="259" t="s">
        <v>80</v>
      </c>
      <c r="B12" s="257"/>
      <c r="C12" s="257"/>
      <c r="D12" s="257"/>
      <c r="E12" s="258"/>
      <c r="F12" s="256" t="s">
        <v>86</v>
      </c>
      <c r="G12" s="257"/>
      <c r="H12" s="257"/>
      <c r="I12" s="257"/>
      <c r="J12" s="258"/>
    </row>
    <row r="13" spans="1:10" x14ac:dyDescent="0.25">
      <c r="A13" s="65"/>
      <c r="B13" s="66"/>
      <c r="C13" s="67"/>
      <c r="D13" s="67"/>
      <c r="E13" s="73">
        <f>ROUND(C13*D13,2)</f>
        <v>0</v>
      </c>
      <c r="F13" s="65"/>
      <c r="G13" s="66"/>
      <c r="H13" s="67"/>
      <c r="I13" s="67"/>
      <c r="J13" s="73">
        <f>ROUND(H13*I13,2)</f>
        <v>0</v>
      </c>
    </row>
    <row r="14" spans="1:10" x14ac:dyDescent="0.25">
      <c r="A14" s="65"/>
      <c r="B14" s="66"/>
      <c r="C14" s="67"/>
      <c r="D14" s="67"/>
      <c r="E14" s="73">
        <f t="shared" ref="E14:E17" si="0">ROUND(C14*D14,2)</f>
        <v>0</v>
      </c>
      <c r="F14" s="65"/>
      <c r="G14" s="66"/>
      <c r="H14" s="67"/>
      <c r="I14" s="67"/>
      <c r="J14" s="73">
        <f t="shared" ref="J14:J17" si="1">ROUND(H14*I14,2)</f>
        <v>0</v>
      </c>
    </row>
    <row r="15" spans="1:10" x14ac:dyDescent="0.25">
      <c r="A15" s="68"/>
      <c r="B15" s="66"/>
      <c r="C15" s="67"/>
      <c r="D15" s="67"/>
      <c r="E15" s="73">
        <f t="shared" si="0"/>
        <v>0</v>
      </c>
      <c r="F15" s="68"/>
      <c r="G15" s="66"/>
      <c r="H15" s="67"/>
      <c r="I15" s="67"/>
      <c r="J15" s="73">
        <f t="shared" si="1"/>
        <v>0</v>
      </c>
    </row>
    <row r="16" spans="1:10" x14ac:dyDescent="0.25">
      <c r="A16" s="68"/>
      <c r="B16" s="66"/>
      <c r="C16" s="67"/>
      <c r="D16" s="67"/>
      <c r="E16" s="73">
        <f t="shared" si="0"/>
        <v>0</v>
      </c>
      <c r="F16" s="68"/>
      <c r="G16" s="66"/>
      <c r="H16" s="67"/>
      <c r="I16" s="67"/>
      <c r="J16" s="73">
        <f t="shared" si="1"/>
        <v>0</v>
      </c>
    </row>
    <row r="17" spans="1:10" x14ac:dyDescent="0.25">
      <c r="A17" s="103" t="s">
        <v>79</v>
      </c>
      <c r="B17" s="69"/>
      <c r="C17" s="70"/>
      <c r="D17" s="11">
        <v>1</v>
      </c>
      <c r="E17" s="73">
        <f t="shared" si="0"/>
        <v>0</v>
      </c>
      <c r="F17" s="103" t="s">
        <v>79</v>
      </c>
      <c r="G17" s="69"/>
      <c r="H17" s="70"/>
      <c r="I17" s="11">
        <v>1</v>
      </c>
      <c r="J17" s="73">
        <f t="shared" si="1"/>
        <v>0</v>
      </c>
    </row>
    <row r="18" spans="1:10" x14ac:dyDescent="0.25">
      <c r="A18" s="260" t="s">
        <v>8</v>
      </c>
      <c r="B18" s="261"/>
      <c r="C18" s="261"/>
      <c r="D18" s="261"/>
      <c r="E18" s="74">
        <f>SUM(E13:E17)</f>
        <v>0</v>
      </c>
      <c r="F18" s="260" t="s">
        <v>8</v>
      </c>
      <c r="G18" s="261"/>
      <c r="H18" s="261"/>
      <c r="I18" s="261"/>
      <c r="J18" s="74">
        <f>SUM(J13:J17)</f>
        <v>0</v>
      </c>
    </row>
    <row r="19" spans="1:10" x14ac:dyDescent="0.25">
      <c r="A19" s="259" t="s">
        <v>81</v>
      </c>
      <c r="B19" s="257"/>
      <c r="C19" s="257"/>
      <c r="D19" s="257"/>
      <c r="E19" s="258"/>
      <c r="F19" s="256" t="s">
        <v>87</v>
      </c>
      <c r="G19" s="257"/>
      <c r="H19" s="257"/>
      <c r="I19" s="257"/>
      <c r="J19" s="258"/>
    </row>
    <row r="20" spans="1:10" x14ac:dyDescent="0.25">
      <c r="A20" s="65"/>
      <c r="B20" s="66"/>
      <c r="C20" s="67"/>
      <c r="D20" s="67"/>
      <c r="E20" s="73">
        <f>ROUND(C20*D20,2)</f>
        <v>0</v>
      </c>
      <c r="F20" s="65"/>
      <c r="G20" s="66"/>
      <c r="H20" s="67"/>
      <c r="I20" s="67"/>
      <c r="J20" s="73">
        <f>ROUND(H20*I20,2)</f>
        <v>0</v>
      </c>
    </row>
    <row r="21" spans="1:10" x14ac:dyDescent="0.25">
      <c r="A21" s="65"/>
      <c r="B21" s="66"/>
      <c r="C21" s="67"/>
      <c r="D21" s="67"/>
      <c r="E21" s="73">
        <f t="shared" ref="E21:E24" si="2">ROUND(C21*D21,2)</f>
        <v>0</v>
      </c>
      <c r="F21" s="65"/>
      <c r="G21" s="66"/>
      <c r="H21" s="67"/>
      <c r="I21" s="67"/>
      <c r="J21" s="73">
        <f t="shared" ref="J21:J24" si="3">ROUND(H21*I21,2)</f>
        <v>0</v>
      </c>
    </row>
    <row r="22" spans="1:10" x14ac:dyDescent="0.25">
      <c r="A22" s="68"/>
      <c r="B22" s="66"/>
      <c r="C22" s="67"/>
      <c r="D22" s="67"/>
      <c r="E22" s="73">
        <f t="shared" si="2"/>
        <v>0</v>
      </c>
      <c r="F22" s="68"/>
      <c r="G22" s="66"/>
      <c r="H22" s="67"/>
      <c r="I22" s="67"/>
      <c r="J22" s="73">
        <f t="shared" si="3"/>
        <v>0</v>
      </c>
    </row>
    <row r="23" spans="1:10" x14ac:dyDescent="0.25">
      <c r="A23" s="68"/>
      <c r="B23" s="66"/>
      <c r="C23" s="67"/>
      <c r="D23" s="67"/>
      <c r="E23" s="73">
        <f t="shared" si="2"/>
        <v>0</v>
      </c>
      <c r="F23" s="68"/>
      <c r="G23" s="66"/>
      <c r="H23" s="67"/>
      <c r="I23" s="67"/>
      <c r="J23" s="73">
        <f t="shared" si="3"/>
        <v>0</v>
      </c>
    </row>
    <row r="24" spans="1:10" x14ac:dyDescent="0.25">
      <c r="A24" s="103" t="s">
        <v>79</v>
      </c>
      <c r="B24" s="69"/>
      <c r="C24" s="70"/>
      <c r="D24" s="11">
        <v>1</v>
      </c>
      <c r="E24" s="73">
        <f t="shared" si="2"/>
        <v>0</v>
      </c>
      <c r="F24" s="103" t="s">
        <v>79</v>
      </c>
      <c r="G24" s="69"/>
      <c r="H24" s="70"/>
      <c r="I24" s="11">
        <v>1</v>
      </c>
      <c r="J24" s="73">
        <f t="shared" si="3"/>
        <v>0</v>
      </c>
    </row>
    <row r="25" spans="1:10" x14ac:dyDescent="0.25">
      <c r="A25" s="260" t="s">
        <v>8</v>
      </c>
      <c r="B25" s="261"/>
      <c r="C25" s="261"/>
      <c r="D25" s="261"/>
      <c r="E25" s="74">
        <f>SUM(E20:E24)</f>
        <v>0</v>
      </c>
      <c r="F25" s="260" t="s">
        <v>8</v>
      </c>
      <c r="G25" s="261"/>
      <c r="H25" s="261"/>
      <c r="I25" s="261"/>
      <c r="J25" s="74">
        <f>SUM(J20:J24)</f>
        <v>0</v>
      </c>
    </row>
    <row r="26" spans="1:10" x14ac:dyDescent="0.25">
      <c r="A26" s="259" t="s">
        <v>82</v>
      </c>
      <c r="B26" s="257"/>
      <c r="C26" s="257"/>
      <c r="D26" s="257"/>
      <c r="E26" s="258"/>
      <c r="F26" s="256" t="s">
        <v>109</v>
      </c>
      <c r="G26" s="257"/>
      <c r="H26" s="257"/>
      <c r="I26" s="257"/>
      <c r="J26" s="258"/>
    </row>
    <row r="27" spans="1:10" x14ac:dyDescent="0.25">
      <c r="A27" s="65"/>
      <c r="B27" s="66"/>
      <c r="C27" s="67"/>
      <c r="D27" s="67"/>
      <c r="E27" s="73">
        <f>ROUND(C27*D27,2)</f>
        <v>0</v>
      </c>
      <c r="F27" s="65"/>
      <c r="G27" s="66"/>
      <c r="H27" s="67"/>
      <c r="I27" s="67"/>
      <c r="J27" s="73">
        <f>ROUND(H27*I27,2)</f>
        <v>0</v>
      </c>
    </row>
    <row r="28" spans="1:10" x14ac:dyDescent="0.25">
      <c r="A28" s="65"/>
      <c r="B28" s="66"/>
      <c r="C28" s="67"/>
      <c r="D28" s="67"/>
      <c r="E28" s="73">
        <f t="shared" ref="E28:E31" si="4">ROUND(C28*D28,2)</f>
        <v>0</v>
      </c>
      <c r="F28" s="65"/>
      <c r="G28" s="66"/>
      <c r="H28" s="67"/>
      <c r="I28" s="67"/>
      <c r="J28" s="73">
        <f t="shared" ref="J28:J31" si="5">ROUND(H28*I28,2)</f>
        <v>0</v>
      </c>
    </row>
    <row r="29" spans="1:10" x14ac:dyDescent="0.25">
      <c r="A29" s="68"/>
      <c r="B29" s="66"/>
      <c r="C29" s="67"/>
      <c r="D29" s="67"/>
      <c r="E29" s="73">
        <f t="shared" si="4"/>
        <v>0</v>
      </c>
      <c r="F29" s="68"/>
      <c r="G29" s="66"/>
      <c r="H29" s="67"/>
      <c r="I29" s="67"/>
      <c r="J29" s="73">
        <f t="shared" si="5"/>
        <v>0</v>
      </c>
    </row>
    <row r="30" spans="1:10" x14ac:dyDescent="0.25">
      <c r="A30" s="68"/>
      <c r="B30" s="66"/>
      <c r="C30" s="67"/>
      <c r="D30" s="67"/>
      <c r="E30" s="73">
        <f t="shared" si="4"/>
        <v>0</v>
      </c>
      <c r="F30" s="68"/>
      <c r="G30" s="66"/>
      <c r="H30" s="67"/>
      <c r="I30" s="67"/>
      <c r="J30" s="73">
        <f t="shared" si="5"/>
        <v>0</v>
      </c>
    </row>
    <row r="31" spans="1:10" x14ac:dyDescent="0.25">
      <c r="A31" s="103" t="s">
        <v>79</v>
      </c>
      <c r="B31" s="69"/>
      <c r="C31" s="70"/>
      <c r="D31" s="11">
        <v>1</v>
      </c>
      <c r="E31" s="73">
        <f t="shared" si="4"/>
        <v>0</v>
      </c>
      <c r="F31" s="103" t="s">
        <v>79</v>
      </c>
      <c r="G31" s="69"/>
      <c r="H31" s="70"/>
      <c r="I31" s="11">
        <v>1</v>
      </c>
      <c r="J31" s="73">
        <f t="shared" si="5"/>
        <v>0</v>
      </c>
    </row>
    <row r="32" spans="1:10" x14ac:dyDescent="0.25">
      <c r="A32" s="260" t="s">
        <v>8</v>
      </c>
      <c r="B32" s="261"/>
      <c r="C32" s="261"/>
      <c r="D32" s="261"/>
      <c r="E32" s="74">
        <f>SUM(E27:E31)</f>
        <v>0</v>
      </c>
      <c r="F32" s="260" t="s">
        <v>8</v>
      </c>
      <c r="G32" s="261"/>
      <c r="H32" s="261"/>
      <c r="I32" s="261"/>
      <c r="J32" s="74">
        <f>SUM(J27:J31)</f>
        <v>0</v>
      </c>
    </row>
    <row r="33" spans="1:10" x14ac:dyDescent="0.25">
      <c r="A33" s="259" t="s">
        <v>83</v>
      </c>
      <c r="B33" s="257"/>
      <c r="C33" s="257"/>
      <c r="D33" s="257"/>
      <c r="E33" s="258"/>
      <c r="F33" s="256" t="s">
        <v>110</v>
      </c>
      <c r="G33" s="257"/>
      <c r="H33" s="257"/>
      <c r="I33" s="257"/>
      <c r="J33" s="258"/>
    </row>
    <row r="34" spans="1:10" x14ac:dyDescent="0.25">
      <c r="A34" s="65"/>
      <c r="B34" s="66"/>
      <c r="C34" s="67"/>
      <c r="D34" s="67"/>
      <c r="E34" s="73">
        <f>ROUND(C34*D34,2)</f>
        <v>0</v>
      </c>
      <c r="F34" s="65"/>
      <c r="G34" s="66"/>
      <c r="H34" s="67"/>
      <c r="I34" s="67"/>
      <c r="J34" s="73">
        <f>ROUND(H34*I34,2)</f>
        <v>0</v>
      </c>
    </row>
    <row r="35" spans="1:10" x14ac:dyDescent="0.25">
      <c r="A35" s="65"/>
      <c r="B35" s="66"/>
      <c r="C35" s="67"/>
      <c r="D35" s="67"/>
      <c r="E35" s="73">
        <f t="shared" ref="E35:E38" si="6">ROUND(C35*D35,2)</f>
        <v>0</v>
      </c>
      <c r="F35" s="65"/>
      <c r="G35" s="66"/>
      <c r="H35" s="67"/>
      <c r="I35" s="67"/>
      <c r="J35" s="73">
        <f t="shared" ref="J35:J38" si="7">ROUND(H35*I35,2)</f>
        <v>0</v>
      </c>
    </row>
    <row r="36" spans="1:10" x14ac:dyDescent="0.25">
      <c r="A36" s="68"/>
      <c r="B36" s="66"/>
      <c r="C36" s="67"/>
      <c r="D36" s="67"/>
      <c r="E36" s="73">
        <f t="shared" si="6"/>
        <v>0</v>
      </c>
      <c r="F36" s="68"/>
      <c r="G36" s="66"/>
      <c r="H36" s="67"/>
      <c r="I36" s="67"/>
      <c r="J36" s="73">
        <f t="shared" si="7"/>
        <v>0</v>
      </c>
    </row>
    <row r="37" spans="1:10" x14ac:dyDescent="0.25">
      <c r="A37" s="68"/>
      <c r="B37" s="66"/>
      <c r="C37" s="67"/>
      <c r="D37" s="67"/>
      <c r="E37" s="73">
        <f t="shared" si="6"/>
        <v>0</v>
      </c>
      <c r="F37" s="68"/>
      <c r="G37" s="66"/>
      <c r="H37" s="67"/>
      <c r="I37" s="67"/>
      <c r="J37" s="73">
        <f t="shared" si="7"/>
        <v>0</v>
      </c>
    </row>
    <row r="38" spans="1:10" x14ac:dyDescent="0.25">
      <c r="A38" s="103" t="s">
        <v>79</v>
      </c>
      <c r="B38" s="69"/>
      <c r="C38" s="70"/>
      <c r="D38" s="11">
        <v>1</v>
      </c>
      <c r="E38" s="73">
        <f t="shared" si="6"/>
        <v>0</v>
      </c>
      <c r="F38" s="103" t="s">
        <v>79</v>
      </c>
      <c r="G38" s="69"/>
      <c r="H38" s="70"/>
      <c r="I38" s="11">
        <v>1</v>
      </c>
      <c r="J38" s="73">
        <f t="shared" si="7"/>
        <v>0</v>
      </c>
    </row>
    <row r="39" spans="1:10" x14ac:dyDescent="0.25">
      <c r="A39" s="260" t="s">
        <v>8</v>
      </c>
      <c r="B39" s="261"/>
      <c r="C39" s="261"/>
      <c r="D39" s="261"/>
      <c r="E39" s="74">
        <f>SUM(E34:E38)</f>
        <v>0</v>
      </c>
      <c r="F39" s="260" t="s">
        <v>8</v>
      </c>
      <c r="G39" s="261"/>
      <c r="H39" s="261"/>
      <c r="I39" s="261"/>
      <c r="J39" s="74">
        <f>SUM(J34:J38)</f>
        <v>0</v>
      </c>
    </row>
    <row r="40" spans="1:10" x14ac:dyDescent="0.25">
      <c r="A40" s="256" t="s">
        <v>84</v>
      </c>
      <c r="B40" s="257"/>
      <c r="C40" s="257"/>
      <c r="D40" s="257"/>
      <c r="E40" s="258"/>
      <c r="F40" s="256" t="s">
        <v>111</v>
      </c>
      <c r="G40" s="257"/>
      <c r="H40" s="257"/>
      <c r="I40" s="257"/>
      <c r="J40" s="258"/>
    </row>
    <row r="41" spans="1:10" x14ac:dyDescent="0.25">
      <c r="A41" s="65"/>
      <c r="B41" s="66"/>
      <c r="C41" s="67"/>
      <c r="D41" s="67"/>
      <c r="E41" s="73">
        <f>ROUND(C41*D41,2)</f>
        <v>0</v>
      </c>
      <c r="F41" s="65"/>
      <c r="G41" s="66"/>
      <c r="H41" s="67"/>
      <c r="I41" s="67"/>
      <c r="J41" s="73">
        <f>ROUND(H41*I41,2)</f>
        <v>0</v>
      </c>
    </row>
    <row r="42" spans="1:10" x14ac:dyDescent="0.25">
      <c r="A42" s="65"/>
      <c r="B42" s="66"/>
      <c r="C42" s="67"/>
      <c r="D42" s="67"/>
      <c r="E42" s="73">
        <f t="shared" ref="E42:E45" si="8">ROUND(C42*D42,2)</f>
        <v>0</v>
      </c>
      <c r="F42" s="65"/>
      <c r="G42" s="66"/>
      <c r="H42" s="67"/>
      <c r="I42" s="67"/>
      <c r="J42" s="73">
        <f t="shared" ref="J42:J45" si="9">ROUND(H42*I42,2)</f>
        <v>0</v>
      </c>
    </row>
    <row r="43" spans="1:10" x14ac:dyDescent="0.25">
      <c r="A43" s="68"/>
      <c r="B43" s="66"/>
      <c r="C43" s="67"/>
      <c r="D43" s="67"/>
      <c r="E43" s="73">
        <f t="shared" si="8"/>
        <v>0</v>
      </c>
      <c r="F43" s="68"/>
      <c r="G43" s="66"/>
      <c r="H43" s="67"/>
      <c r="I43" s="67"/>
      <c r="J43" s="73">
        <f t="shared" si="9"/>
        <v>0</v>
      </c>
    </row>
    <row r="44" spans="1:10" x14ac:dyDescent="0.25">
      <c r="A44" s="68"/>
      <c r="B44" s="66"/>
      <c r="C44" s="67"/>
      <c r="D44" s="67"/>
      <c r="E44" s="73">
        <f t="shared" si="8"/>
        <v>0</v>
      </c>
      <c r="F44" s="68"/>
      <c r="G44" s="66"/>
      <c r="H44" s="67"/>
      <c r="I44" s="67"/>
      <c r="J44" s="73">
        <f t="shared" si="9"/>
        <v>0</v>
      </c>
    </row>
    <row r="45" spans="1:10" x14ac:dyDescent="0.25">
      <c r="A45" s="103" t="s">
        <v>79</v>
      </c>
      <c r="B45" s="69"/>
      <c r="C45" s="70"/>
      <c r="D45" s="11">
        <v>1</v>
      </c>
      <c r="E45" s="73">
        <f t="shared" si="8"/>
        <v>0</v>
      </c>
      <c r="F45" s="103" t="s">
        <v>79</v>
      </c>
      <c r="G45" s="69"/>
      <c r="H45" s="70"/>
      <c r="I45" s="11">
        <v>1</v>
      </c>
      <c r="J45" s="73">
        <f t="shared" si="9"/>
        <v>0</v>
      </c>
    </row>
    <row r="46" spans="1:10" x14ac:dyDescent="0.25">
      <c r="A46" s="260" t="s">
        <v>8</v>
      </c>
      <c r="B46" s="261"/>
      <c r="C46" s="261"/>
      <c r="D46" s="261"/>
      <c r="E46" s="74">
        <f>SUM(E41:E45)</f>
        <v>0</v>
      </c>
      <c r="F46" s="260" t="s">
        <v>8</v>
      </c>
      <c r="G46" s="261"/>
      <c r="H46" s="261"/>
      <c r="I46" s="261"/>
      <c r="J46" s="74">
        <f>SUM(J41:J45)</f>
        <v>0</v>
      </c>
    </row>
    <row r="47" spans="1:10" x14ac:dyDescent="0.25">
      <c r="A47" s="256" t="s">
        <v>85</v>
      </c>
      <c r="B47" s="257"/>
      <c r="C47" s="257"/>
      <c r="D47" s="257"/>
      <c r="E47" s="258"/>
      <c r="F47" s="256" t="s">
        <v>112</v>
      </c>
      <c r="G47" s="257"/>
      <c r="H47" s="257"/>
      <c r="I47" s="257"/>
      <c r="J47" s="258"/>
    </row>
    <row r="48" spans="1:10" x14ac:dyDescent="0.25">
      <c r="A48" s="65"/>
      <c r="B48" s="66"/>
      <c r="C48" s="67"/>
      <c r="D48" s="67"/>
      <c r="E48" s="73">
        <f>ROUND(C48*D48,2)</f>
        <v>0</v>
      </c>
      <c r="F48" s="65"/>
      <c r="G48" s="66"/>
      <c r="H48" s="67"/>
      <c r="I48" s="67"/>
      <c r="J48" s="73">
        <f>ROUND(H48*I48,2)</f>
        <v>0</v>
      </c>
    </row>
    <row r="49" spans="1:10" x14ac:dyDescent="0.25">
      <c r="A49" s="65"/>
      <c r="B49" s="66"/>
      <c r="C49" s="67"/>
      <c r="D49" s="67"/>
      <c r="E49" s="73">
        <f t="shared" ref="E49:E52" si="10">ROUND(C49*D49,2)</f>
        <v>0</v>
      </c>
      <c r="F49" s="65"/>
      <c r="G49" s="66"/>
      <c r="H49" s="67"/>
      <c r="I49" s="67"/>
      <c r="J49" s="73">
        <f t="shared" ref="J49:J52" si="11">ROUND(H49*I49,2)</f>
        <v>0</v>
      </c>
    </row>
    <row r="50" spans="1:10" x14ac:dyDescent="0.25">
      <c r="A50" s="68"/>
      <c r="B50" s="66"/>
      <c r="C50" s="67"/>
      <c r="D50" s="67"/>
      <c r="E50" s="73">
        <f t="shared" si="10"/>
        <v>0</v>
      </c>
      <c r="F50" s="68"/>
      <c r="G50" s="66"/>
      <c r="H50" s="67"/>
      <c r="I50" s="67"/>
      <c r="J50" s="73">
        <f t="shared" si="11"/>
        <v>0</v>
      </c>
    </row>
    <row r="51" spans="1:10" x14ac:dyDescent="0.25">
      <c r="A51" s="68"/>
      <c r="B51" s="66"/>
      <c r="C51" s="67"/>
      <c r="D51" s="67"/>
      <c r="E51" s="73">
        <f t="shared" si="10"/>
        <v>0</v>
      </c>
      <c r="F51" s="68"/>
      <c r="G51" s="66"/>
      <c r="H51" s="67"/>
      <c r="I51" s="67"/>
      <c r="J51" s="73">
        <f t="shared" si="11"/>
        <v>0</v>
      </c>
    </row>
    <row r="52" spans="1:10" x14ac:dyDescent="0.25">
      <c r="A52" s="103" t="s">
        <v>79</v>
      </c>
      <c r="B52" s="69"/>
      <c r="C52" s="70"/>
      <c r="D52" s="11">
        <v>1</v>
      </c>
      <c r="E52" s="73">
        <f t="shared" si="10"/>
        <v>0</v>
      </c>
      <c r="F52" s="103" t="s">
        <v>79</v>
      </c>
      <c r="G52" s="69"/>
      <c r="H52" s="70"/>
      <c r="I52" s="11">
        <v>1</v>
      </c>
      <c r="J52" s="73">
        <f t="shared" si="11"/>
        <v>0</v>
      </c>
    </row>
    <row r="53" spans="1:10" ht="15.75" thickBot="1" x14ac:dyDescent="0.3">
      <c r="A53" s="262" t="s">
        <v>8</v>
      </c>
      <c r="B53" s="263"/>
      <c r="C53" s="263"/>
      <c r="D53" s="263"/>
      <c r="E53" s="75">
        <f>SUM(E48:E52)</f>
        <v>0</v>
      </c>
      <c r="F53" s="262" t="s">
        <v>8</v>
      </c>
      <c r="G53" s="263"/>
      <c r="H53" s="263"/>
      <c r="I53" s="263"/>
      <c r="J53" s="75">
        <f>SUM(J48:J52)</f>
        <v>0</v>
      </c>
    </row>
    <row r="54" spans="1:10" x14ac:dyDescent="0.25">
      <c r="A54" s="19"/>
      <c r="B54" s="76"/>
      <c r="C54" s="76"/>
      <c r="D54" s="77"/>
      <c r="E54" s="78"/>
      <c r="F54" s="79"/>
      <c r="G54" s="77"/>
      <c r="H54" s="77"/>
      <c r="I54" s="77"/>
      <c r="J54" s="78"/>
    </row>
    <row r="55" spans="1:10" x14ac:dyDescent="0.25">
      <c r="A55" s="19"/>
      <c r="B55" s="76"/>
      <c r="C55" s="76"/>
      <c r="D55" s="77"/>
      <c r="E55" s="78"/>
      <c r="F55" s="79"/>
      <c r="G55" s="77"/>
      <c r="H55" s="77"/>
      <c r="I55" s="77"/>
      <c r="J55" s="78"/>
    </row>
    <row r="56" spans="1:10" x14ac:dyDescent="0.25">
      <c r="A56" s="19"/>
      <c r="B56" s="19"/>
      <c r="C56" s="19"/>
      <c r="D56" s="79"/>
      <c r="E56" s="79"/>
      <c r="F56" s="79"/>
      <c r="G56" s="141"/>
      <c r="H56" s="141"/>
      <c r="I56" s="141"/>
      <c r="J56" s="141"/>
    </row>
    <row r="57" spans="1:10" x14ac:dyDescent="0.25">
      <c r="A57" s="265" t="s">
        <v>182</v>
      </c>
      <c r="B57" s="265"/>
      <c r="C57" s="265"/>
      <c r="D57" s="265"/>
      <c r="E57" s="265"/>
      <c r="F57" s="265"/>
      <c r="G57" s="22"/>
      <c r="H57" s="22"/>
      <c r="I57" s="22"/>
      <c r="J57" s="22"/>
    </row>
    <row r="58" spans="1:10" x14ac:dyDescent="0.25">
      <c r="A58" s="265" t="s">
        <v>88</v>
      </c>
      <c r="B58" s="265"/>
      <c r="C58" s="265"/>
      <c r="D58" s="265"/>
      <c r="E58" s="265"/>
      <c r="F58" s="265"/>
      <c r="G58" s="22"/>
      <c r="H58" s="22"/>
      <c r="I58" s="22"/>
      <c r="J58" s="22"/>
    </row>
    <row r="59" spans="1:10" x14ac:dyDescent="0.25">
      <c r="A59" s="265" t="s">
        <v>181</v>
      </c>
      <c r="B59" s="265"/>
      <c r="C59" s="265"/>
      <c r="D59" s="265"/>
      <c r="E59" s="265"/>
      <c r="F59" s="265"/>
      <c r="G59" s="22"/>
      <c r="H59" s="22"/>
      <c r="I59" s="22"/>
      <c r="J59" s="22"/>
    </row>
    <row r="60" spans="1:10" ht="41.25" customHeight="1" x14ac:dyDescent="0.25">
      <c r="A60" s="255" t="s">
        <v>113</v>
      </c>
      <c r="B60" s="255"/>
      <c r="C60" s="255"/>
      <c r="D60" s="255"/>
      <c r="E60" s="255"/>
      <c r="F60" s="255"/>
      <c r="G60" s="22"/>
      <c r="H60" s="22"/>
      <c r="I60" s="22"/>
      <c r="J60" s="22"/>
    </row>
    <row r="61" spans="1:10" x14ac:dyDescent="0.25">
      <c r="A61" s="19"/>
      <c r="B61" s="19"/>
      <c r="C61" s="19"/>
      <c r="D61" s="19"/>
      <c r="E61" s="19"/>
      <c r="F61" s="19"/>
      <c r="G61" s="22"/>
      <c r="H61" s="22"/>
      <c r="I61" s="22"/>
      <c r="J61" s="22"/>
    </row>
    <row r="62" spans="1:10" ht="42.75" customHeight="1" x14ac:dyDescent="0.25">
      <c r="A62" s="255" t="s">
        <v>183</v>
      </c>
      <c r="B62" s="255"/>
      <c r="C62" s="255"/>
      <c r="D62" s="255"/>
      <c r="E62" s="255"/>
      <c r="F62" s="255"/>
      <c r="G62" s="22"/>
      <c r="H62" s="22"/>
      <c r="I62" s="22"/>
      <c r="J62" s="22"/>
    </row>
    <row r="63" spans="1:10" x14ac:dyDescent="0.25">
      <c r="A63" s="19"/>
      <c r="B63" s="19"/>
      <c r="C63" s="19"/>
      <c r="D63" s="19"/>
      <c r="E63" s="19"/>
      <c r="F63" s="19"/>
      <c r="G63" s="22"/>
      <c r="H63" s="22"/>
      <c r="I63" s="22"/>
      <c r="J63" s="22"/>
    </row>
    <row r="64" spans="1:10" x14ac:dyDescent="0.25">
      <c r="A64" s="264" t="s">
        <v>184</v>
      </c>
      <c r="B64" s="264"/>
      <c r="C64" s="264"/>
      <c r="D64" s="264"/>
      <c r="E64" s="264"/>
      <c r="F64" s="264"/>
      <c r="G64" s="22"/>
      <c r="H64" s="22"/>
      <c r="I64" s="22"/>
      <c r="J64" s="22"/>
    </row>
    <row r="65" spans="1:10" x14ac:dyDescent="0.25">
      <c r="A65" s="264"/>
      <c r="B65" s="264"/>
      <c r="C65" s="264"/>
      <c r="D65" s="264"/>
      <c r="E65" s="264"/>
      <c r="F65" s="264"/>
      <c r="G65" s="22"/>
      <c r="H65" s="22"/>
      <c r="I65" s="22"/>
      <c r="J65" s="22"/>
    </row>
    <row r="66" spans="1:10" ht="15.75" customHeight="1" x14ac:dyDescent="0.25">
      <c r="A66" s="264"/>
      <c r="B66" s="264"/>
      <c r="C66" s="264"/>
      <c r="D66" s="264"/>
      <c r="E66" s="264"/>
      <c r="F66" s="264"/>
      <c r="G66" s="22"/>
      <c r="H66" s="22"/>
      <c r="I66" s="22"/>
      <c r="J66" s="22"/>
    </row>
    <row r="67" spans="1:10" ht="30" customHeight="1" x14ac:dyDescent="0.25">
      <c r="A67" s="255" t="s">
        <v>114</v>
      </c>
      <c r="B67" s="255"/>
      <c r="C67" s="255"/>
      <c r="D67" s="255"/>
      <c r="E67" s="255"/>
      <c r="F67" s="255"/>
      <c r="G67" s="22"/>
      <c r="H67" s="22"/>
      <c r="I67" s="22"/>
      <c r="J67" s="22"/>
    </row>
    <row r="68" spans="1:10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</row>
    <row r="69" spans="1:10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</row>
  </sheetData>
  <sheetProtection password="C739" sheet="1" objects="1" scenarios="1" selectLockedCells="1"/>
  <mergeCells count="35">
    <mergeCell ref="A67:F67"/>
    <mergeCell ref="A62:F62"/>
    <mergeCell ref="A47:E47"/>
    <mergeCell ref="A53:D53"/>
    <mergeCell ref="F53:I53"/>
    <mergeCell ref="F47:J47"/>
    <mergeCell ref="A64:F66"/>
    <mergeCell ref="A57:F57"/>
    <mergeCell ref="A58:F58"/>
    <mergeCell ref="A59:F59"/>
    <mergeCell ref="A60:F60"/>
    <mergeCell ref="A46:D46"/>
    <mergeCell ref="F12:J12"/>
    <mergeCell ref="F18:I18"/>
    <mergeCell ref="F39:I39"/>
    <mergeCell ref="F40:J40"/>
    <mergeCell ref="F46:I46"/>
    <mergeCell ref="A40:E40"/>
    <mergeCell ref="F32:I32"/>
    <mergeCell ref="F33:J33"/>
    <mergeCell ref="A32:D32"/>
    <mergeCell ref="A39:D39"/>
    <mergeCell ref="A33:E33"/>
    <mergeCell ref="A1:J1"/>
    <mergeCell ref="A2:J2"/>
    <mergeCell ref="A5:J5"/>
    <mergeCell ref="A7:J8"/>
    <mergeCell ref="F26:J26"/>
    <mergeCell ref="A12:E12"/>
    <mergeCell ref="A18:D18"/>
    <mergeCell ref="A25:D25"/>
    <mergeCell ref="A19:E19"/>
    <mergeCell ref="A26:E26"/>
    <mergeCell ref="F19:J19"/>
    <mergeCell ref="F25:I2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7" zoomScale="80" zoomScaleNormal="80" workbookViewId="0">
      <selection activeCell="B33" sqref="B33"/>
    </sheetView>
  </sheetViews>
  <sheetFormatPr defaultColWidth="9.140625" defaultRowHeight="15" x14ac:dyDescent="0.25"/>
  <cols>
    <col min="1" max="1" width="52" style="8" customWidth="1"/>
    <col min="2" max="5" width="13.85546875" style="8" customWidth="1"/>
    <col min="6" max="16384" width="9.140625" style="8"/>
  </cols>
  <sheetData>
    <row r="1" spans="1:5" x14ac:dyDescent="0.25">
      <c r="A1" s="80" t="s">
        <v>72</v>
      </c>
      <c r="B1" s="80"/>
      <c r="C1" s="80"/>
      <c r="D1" s="80"/>
      <c r="E1" s="80"/>
    </row>
    <row r="2" spans="1:5" x14ac:dyDescent="0.25">
      <c r="A2" s="80" t="s">
        <v>116</v>
      </c>
      <c r="B2" s="22"/>
      <c r="C2" s="22"/>
      <c r="D2" s="22"/>
      <c r="E2" s="22"/>
    </row>
    <row r="3" spans="1:5" x14ac:dyDescent="0.25">
      <c r="A3" s="80"/>
      <c r="B3" s="22"/>
      <c r="C3" s="22"/>
      <c r="D3" s="22"/>
      <c r="E3" s="22"/>
    </row>
    <row r="4" spans="1:5" x14ac:dyDescent="0.25">
      <c r="A4" s="81" t="s">
        <v>117</v>
      </c>
      <c r="B4" s="82"/>
      <c r="C4" s="82"/>
      <c r="D4" s="82"/>
      <c r="E4" s="82"/>
    </row>
    <row r="5" spans="1:5" ht="28.5" customHeight="1" thickBot="1" x14ac:dyDescent="0.3">
      <c r="A5" s="267" t="s">
        <v>126</v>
      </c>
      <c r="B5" s="268"/>
      <c r="C5" s="268"/>
      <c r="D5" s="268"/>
      <c r="E5" s="83" t="s">
        <v>90</v>
      </c>
    </row>
    <row r="6" spans="1:5" ht="60" x14ac:dyDescent="0.25">
      <c r="A6" s="84" t="s">
        <v>94</v>
      </c>
      <c r="B6" s="85" t="s">
        <v>118</v>
      </c>
      <c r="C6" s="85" t="s">
        <v>119</v>
      </c>
      <c r="D6" s="85" t="s">
        <v>120</v>
      </c>
      <c r="E6" s="85" t="s">
        <v>121</v>
      </c>
    </row>
    <row r="7" spans="1:5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</row>
    <row r="8" spans="1:5" x14ac:dyDescent="0.25">
      <c r="A8" s="88" t="s">
        <v>80</v>
      </c>
      <c r="B8" s="137">
        <f>'Прогнозни приходи'!E18</f>
        <v>0</v>
      </c>
      <c r="C8" s="137"/>
      <c r="D8" s="89"/>
      <c r="E8" s="147"/>
    </row>
    <row r="9" spans="1:5" x14ac:dyDescent="0.25">
      <c r="A9" s="88" t="s">
        <v>81</v>
      </c>
      <c r="B9" s="137">
        <f>'Прогнозни приходи'!E25</f>
        <v>0</v>
      </c>
      <c r="C9" s="91"/>
      <c r="D9" s="89"/>
      <c r="E9" s="90"/>
    </row>
    <row r="10" spans="1:5" x14ac:dyDescent="0.25">
      <c r="A10" s="92" t="s">
        <v>82</v>
      </c>
      <c r="B10" s="137">
        <f>'Прогнозни приходи'!E32</f>
        <v>0</v>
      </c>
      <c r="C10" s="137"/>
      <c r="D10" s="89"/>
      <c r="E10" s="147"/>
    </row>
    <row r="11" spans="1:5" x14ac:dyDescent="0.25">
      <c r="A11" s="92" t="s">
        <v>83</v>
      </c>
      <c r="B11" s="137">
        <f>'Прогнозни приходи'!E39</f>
        <v>0</v>
      </c>
      <c r="C11" s="91"/>
      <c r="D11" s="89"/>
      <c r="E11" s="90"/>
    </row>
    <row r="12" spans="1:5" x14ac:dyDescent="0.25">
      <c r="A12" s="93" t="s">
        <v>84</v>
      </c>
      <c r="B12" s="137">
        <f>'Прогнозни приходи'!E46</f>
        <v>0</v>
      </c>
      <c r="C12" s="137"/>
      <c r="D12" s="89"/>
      <c r="E12" s="147"/>
    </row>
    <row r="13" spans="1:5" x14ac:dyDescent="0.25">
      <c r="A13" s="93" t="s">
        <v>85</v>
      </c>
      <c r="B13" s="137">
        <f>'Прогнозни приходи'!E53</f>
        <v>0</v>
      </c>
      <c r="C13" s="91"/>
      <c r="D13" s="89"/>
      <c r="E13" s="90"/>
    </row>
    <row r="14" spans="1:5" x14ac:dyDescent="0.25">
      <c r="A14" s="93" t="s">
        <v>86</v>
      </c>
      <c r="B14" s="137">
        <f>'Прогнозни приходи'!J18</f>
        <v>0</v>
      </c>
      <c r="C14" s="137"/>
      <c r="D14" s="89"/>
      <c r="E14" s="147"/>
    </row>
    <row r="15" spans="1:5" x14ac:dyDescent="0.25">
      <c r="A15" s="93" t="s">
        <v>87</v>
      </c>
      <c r="B15" s="137">
        <f>'Прогнозни приходи'!J25</f>
        <v>0</v>
      </c>
      <c r="C15" s="91"/>
      <c r="D15" s="89"/>
      <c r="E15" s="90"/>
    </row>
    <row r="16" spans="1:5" x14ac:dyDescent="0.25">
      <c r="A16" s="93" t="s">
        <v>109</v>
      </c>
      <c r="B16" s="137">
        <f>'Прогнозни приходи'!J32</f>
        <v>0</v>
      </c>
      <c r="C16" s="137"/>
      <c r="D16" s="89"/>
      <c r="E16" s="147"/>
    </row>
    <row r="17" spans="1:5" x14ac:dyDescent="0.25">
      <c r="A17" s="93" t="s">
        <v>110</v>
      </c>
      <c r="B17" s="137">
        <f>'Прогнозни приходи'!J39</f>
        <v>0</v>
      </c>
      <c r="C17" s="91"/>
      <c r="D17" s="89"/>
      <c r="E17" s="90"/>
    </row>
    <row r="18" spans="1:5" x14ac:dyDescent="0.25">
      <c r="A18" s="93" t="s">
        <v>111</v>
      </c>
      <c r="B18" s="137">
        <f>'Прогнозни приходи'!J46</f>
        <v>0</v>
      </c>
      <c r="C18" s="137"/>
      <c r="D18" s="89"/>
      <c r="E18" s="147"/>
    </row>
    <row r="19" spans="1:5" x14ac:dyDescent="0.25">
      <c r="A19" s="93" t="s">
        <v>112</v>
      </c>
      <c r="B19" s="137">
        <f>'Прогнозни приходи'!J53</f>
        <v>0</v>
      </c>
      <c r="C19" s="91"/>
      <c r="D19" s="89"/>
      <c r="E19" s="90"/>
    </row>
    <row r="20" spans="1:5" x14ac:dyDescent="0.25">
      <c r="A20" s="94"/>
      <c r="B20" s="94"/>
      <c r="C20" s="53"/>
      <c r="D20" s="53"/>
      <c r="E20" s="53"/>
    </row>
    <row r="21" spans="1:5" x14ac:dyDescent="0.25">
      <c r="A21" s="95"/>
      <c r="B21" s="95"/>
      <c r="C21" s="95"/>
      <c r="D21" s="95"/>
      <c r="E21" s="95"/>
    </row>
    <row r="22" spans="1:5" ht="57" customHeight="1" x14ac:dyDescent="0.25">
      <c r="A22" s="270" t="s">
        <v>179</v>
      </c>
      <c r="B22" s="270"/>
      <c r="C22" s="270"/>
      <c r="D22" s="270"/>
      <c r="E22" s="270"/>
    </row>
    <row r="23" spans="1:5" ht="32.25" customHeight="1" x14ac:dyDescent="0.25">
      <c r="A23" s="270" t="s">
        <v>122</v>
      </c>
      <c r="B23" s="270"/>
      <c r="C23" s="270"/>
      <c r="D23" s="270"/>
      <c r="E23" s="270"/>
    </row>
    <row r="24" spans="1:5" ht="47.25" customHeight="1" x14ac:dyDescent="0.25">
      <c r="A24" s="270" t="s">
        <v>114</v>
      </c>
      <c r="B24" s="270"/>
      <c r="C24" s="270"/>
      <c r="D24" s="270"/>
      <c r="E24" s="270"/>
    </row>
    <row r="25" spans="1:5" x14ac:dyDescent="0.25">
      <c r="A25" s="96"/>
      <c r="B25" s="96"/>
      <c r="C25" s="53"/>
      <c r="D25" s="53"/>
      <c r="E25" s="53"/>
    </row>
    <row r="26" spans="1:5" x14ac:dyDescent="0.25">
      <c r="A26" s="97" t="s">
        <v>92</v>
      </c>
      <c r="B26" s="53"/>
      <c r="C26" s="98"/>
      <c r="D26" s="98"/>
      <c r="E26" s="98"/>
    </row>
    <row r="27" spans="1:5" x14ac:dyDescent="0.25">
      <c r="A27" s="269" t="s">
        <v>89</v>
      </c>
      <c r="B27" s="269"/>
      <c r="C27" s="96"/>
      <c r="D27" s="96"/>
      <c r="E27" s="96"/>
    </row>
    <row r="28" spans="1:5" x14ac:dyDescent="0.25">
      <c r="A28" s="94"/>
      <c r="B28" s="53"/>
      <c r="C28" s="96"/>
      <c r="D28" s="96"/>
      <c r="E28" s="96"/>
    </row>
    <row r="29" spans="1:5" x14ac:dyDescent="0.25">
      <c r="A29" s="94"/>
      <c r="B29" s="83" t="s">
        <v>90</v>
      </c>
      <c r="C29" s="96"/>
      <c r="D29" s="96"/>
      <c r="E29" s="96"/>
    </row>
    <row r="30" spans="1:5" ht="30.75" customHeight="1" x14ac:dyDescent="0.25">
      <c r="A30" s="99" t="s">
        <v>123</v>
      </c>
      <c r="B30" s="100"/>
      <c r="C30" s="96"/>
      <c r="D30" s="96"/>
      <c r="E30" s="96"/>
    </row>
    <row r="31" spans="1:5" ht="30.75" customHeight="1" x14ac:dyDescent="0.25">
      <c r="A31" s="99" t="s">
        <v>124</v>
      </c>
      <c r="B31" s="100"/>
      <c r="C31" s="96"/>
      <c r="D31" s="96"/>
      <c r="E31" s="96"/>
    </row>
    <row r="32" spans="1:5" ht="30.75" customHeight="1" x14ac:dyDescent="0.25">
      <c r="A32" s="99" t="s">
        <v>125</v>
      </c>
      <c r="B32" s="100"/>
      <c r="C32" s="96"/>
      <c r="D32" s="96"/>
      <c r="E32" s="96"/>
    </row>
    <row r="33" spans="1:5" ht="30.75" customHeight="1" x14ac:dyDescent="0.25">
      <c r="A33" s="101" t="s">
        <v>91</v>
      </c>
      <c r="B33" s="100"/>
      <c r="C33" s="94"/>
      <c r="D33" s="22"/>
      <c r="E33" s="22"/>
    </row>
    <row r="34" spans="1:5" x14ac:dyDescent="0.25">
      <c r="A34" s="94"/>
      <c r="B34" s="22"/>
      <c r="C34" s="102"/>
      <c r="D34" s="22"/>
      <c r="E34" s="22"/>
    </row>
    <row r="35" spans="1:5" ht="38.25" customHeight="1" x14ac:dyDescent="0.25">
      <c r="A35" s="266" t="s">
        <v>185</v>
      </c>
      <c r="B35" s="266"/>
      <c r="C35" s="266"/>
      <c r="D35" s="266"/>
      <c r="E35" s="266"/>
    </row>
  </sheetData>
  <sheetProtection password="C739" sheet="1" objects="1" scenarios="1" selectLockedCells="1"/>
  <mergeCells count="6">
    <mergeCell ref="A35:E35"/>
    <mergeCell ref="A5:D5"/>
    <mergeCell ref="A27:B27"/>
    <mergeCell ref="A22:E22"/>
    <mergeCell ref="A23:E23"/>
    <mergeCell ref="A24:E24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="80" zoomScaleNormal="80" workbookViewId="0">
      <selection activeCell="B23" sqref="B23"/>
    </sheetView>
  </sheetViews>
  <sheetFormatPr defaultColWidth="9.140625" defaultRowHeight="15" x14ac:dyDescent="0.25"/>
  <cols>
    <col min="1" max="1" width="46" style="22" customWidth="1"/>
    <col min="2" max="9" width="9.5703125" style="22" customWidth="1"/>
    <col min="10" max="16384" width="9.140625" style="22"/>
  </cols>
  <sheetData>
    <row r="1" spans="1:9" ht="18.75" x14ac:dyDescent="0.3">
      <c r="A1" s="279" t="s">
        <v>127</v>
      </c>
      <c r="B1" s="279"/>
      <c r="C1" s="279"/>
      <c r="D1" s="279"/>
      <c r="E1" s="279"/>
      <c r="F1" s="279"/>
      <c r="G1" s="279"/>
      <c r="H1" s="279"/>
      <c r="I1" s="279"/>
    </row>
    <row r="3" spans="1:9" x14ac:dyDescent="0.25">
      <c r="A3" s="23" t="s">
        <v>93</v>
      </c>
      <c r="F3" s="21"/>
    </row>
    <row r="4" spans="1:9" ht="6.75" customHeight="1" x14ac:dyDescent="0.25">
      <c r="F4" s="21"/>
    </row>
    <row r="5" spans="1:9" x14ac:dyDescent="0.25">
      <c r="A5" s="280" t="s">
        <v>5</v>
      </c>
      <c r="B5" s="280"/>
      <c r="C5" s="280"/>
      <c r="D5" s="280"/>
      <c r="E5" s="280"/>
      <c r="F5" s="280"/>
      <c r="G5" s="280"/>
      <c r="H5" s="280"/>
      <c r="I5" s="280"/>
    </row>
    <row r="6" spans="1:9" ht="9" customHeight="1" x14ac:dyDescent="0.25">
      <c r="A6" s="106"/>
      <c r="E6" s="107"/>
      <c r="F6" s="21"/>
    </row>
    <row r="7" spans="1:9" x14ac:dyDescent="0.25">
      <c r="A7" s="106" t="s">
        <v>6</v>
      </c>
      <c r="B7" s="33"/>
      <c r="C7" s="24"/>
      <c r="D7" s="24"/>
      <c r="E7" s="24"/>
      <c r="H7" s="24"/>
      <c r="I7" s="107" t="s">
        <v>7</v>
      </c>
    </row>
    <row r="8" spans="1:9" ht="39" x14ac:dyDescent="0.25">
      <c r="A8" s="181"/>
      <c r="B8" s="173" t="s">
        <v>8</v>
      </c>
      <c r="C8" s="174" t="s">
        <v>128</v>
      </c>
      <c r="D8" s="175" t="s">
        <v>0</v>
      </c>
      <c r="E8" s="175" t="s">
        <v>1</v>
      </c>
      <c r="F8" s="176" t="s">
        <v>2</v>
      </c>
      <c r="G8" s="176" t="s">
        <v>3</v>
      </c>
      <c r="H8" s="176" t="s">
        <v>129</v>
      </c>
      <c r="I8" s="176" t="s">
        <v>130</v>
      </c>
    </row>
    <row r="9" spans="1:9" x14ac:dyDescent="0.25">
      <c r="A9" s="177">
        <v>1</v>
      </c>
      <c r="B9" s="177">
        <v>2</v>
      </c>
      <c r="C9" s="177">
        <v>3</v>
      </c>
      <c r="D9" s="177">
        <v>4</v>
      </c>
      <c r="E9" s="177">
        <v>5</v>
      </c>
      <c r="F9" s="177">
        <v>6</v>
      </c>
      <c r="G9" s="177">
        <v>7</v>
      </c>
      <c r="H9" s="177">
        <v>8</v>
      </c>
      <c r="I9" s="177">
        <v>9</v>
      </c>
    </row>
    <row r="10" spans="1:9" x14ac:dyDescent="0.25">
      <c r="A10" s="188"/>
      <c r="B10" s="178"/>
      <c r="C10" s="178"/>
      <c r="D10" s="179"/>
      <c r="E10" s="179"/>
      <c r="F10" s="179"/>
      <c r="G10" s="179"/>
      <c r="H10" s="179"/>
      <c r="I10" s="179"/>
    </row>
    <row r="11" spans="1:9" x14ac:dyDescent="0.25">
      <c r="A11" s="189" t="s">
        <v>9</v>
      </c>
      <c r="B11" s="178"/>
      <c r="C11" s="178"/>
      <c r="D11" s="179"/>
      <c r="E11" s="179"/>
      <c r="F11" s="179"/>
      <c r="G11" s="179"/>
      <c r="H11" s="179"/>
      <c r="I11" s="179"/>
    </row>
    <row r="12" spans="1:9" x14ac:dyDescent="0.25">
      <c r="A12" s="188" t="s">
        <v>10</v>
      </c>
      <c r="B12" s="182"/>
      <c r="C12" s="178">
        <f>ROUND('Други прогнозни данни'!B30/-1000,2)</f>
        <v>0</v>
      </c>
      <c r="D12" s="178" t="s">
        <v>11</v>
      </c>
      <c r="E12" s="178" t="s">
        <v>11</v>
      </c>
      <c r="F12" s="178" t="s">
        <v>11</v>
      </c>
      <c r="G12" s="178" t="s">
        <v>11</v>
      </c>
      <c r="H12" s="178" t="s">
        <v>11</v>
      </c>
      <c r="I12" s="178" t="s">
        <v>11</v>
      </c>
    </row>
    <row r="13" spans="1:9" x14ac:dyDescent="0.25">
      <c r="A13" s="188" t="s">
        <v>12</v>
      </c>
      <c r="B13" s="182"/>
      <c r="C13" s="178">
        <f>ROUND('Други прогнозни данни'!B31/-1000,2)</f>
        <v>0</v>
      </c>
      <c r="D13" s="178" t="s">
        <v>11</v>
      </c>
      <c r="E13" s="178" t="s">
        <v>11</v>
      </c>
      <c r="F13" s="178" t="s">
        <v>11</v>
      </c>
      <c r="G13" s="178" t="s">
        <v>11</v>
      </c>
      <c r="H13" s="178" t="s">
        <v>11</v>
      </c>
      <c r="I13" s="178" t="s">
        <v>11</v>
      </c>
    </row>
    <row r="14" spans="1:9" x14ac:dyDescent="0.25">
      <c r="A14" s="190" t="s">
        <v>13</v>
      </c>
      <c r="B14" s="183">
        <f>SUM(C14:G14)</f>
        <v>0</v>
      </c>
      <c r="C14" s="183">
        <f>C12+C13</f>
        <v>0</v>
      </c>
      <c r="D14" s="184"/>
      <c r="E14" s="184"/>
      <c r="F14" s="184"/>
      <c r="G14" s="184"/>
      <c r="H14" s="184"/>
      <c r="I14" s="184"/>
    </row>
    <row r="15" spans="1:9" x14ac:dyDescent="0.25">
      <c r="A15" s="188"/>
      <c r="B15" s="182"/>
      <c r="C15" s="182"/>
      <c r="D15" s="182"/>
      <c r="E15" s="182"/>
      <c r="F15" s="182"/>
      <c r="G15" s="182"/>
      <c r="H15" s="182"/>
      <c r="I15" s="182"/>
    </row>
    <row r="16" spans="1:9" x14ac:dyDescent="0.25">
      <c r="A16" s="191" t="s">
        <v>4</v>
      </c>
      <c r="B16" s="178"/>
      <c r="C16" s="178"/>
      <c r="D16" s="178"/>
      <c r="E16" s="178"/>
      <c r="F16" s="178"/>
      <c r="G16" s="178"/>
      <c r="H16" s="178"/>
      <c r="I16" s="178"/>
    </row>
    <row r="17" spans="1:9" ht="29.25" customHeight="1" x14ac:dyDescent="0.25">
      <c r="A17" s="192" t="s">
        <v>14</v>
      </c>
      <c r="B17" s="182"/>
      <c r="C17" s="182"/>
      <c r="D17" s="178">
        <f>ROUND('Други прогнозни данни'!C9/1000,2)</f>
        <v>0</v>
      </c>
      <c r="E17" s="178">
        <f>ROUND('Други прогнозни данни'!C11/1000,2)</f>
        <v>0</v>
      </c>
      <c r="F17" s="178">
        <f>ROUND('Други прогнозни данни'!C13/1000,2)</f>
        <v>0</v>
      </c>
      <c r="G17" s="178">
        <f>ROUND('Други прогнозни данни'!C15/1000,2)</f>
        <v>0</v>
      </c>
      <c r="H17" s="178">
        <f>ROUND('Други прогнозни данни'!C17/1000,2)</f>
        <v>0</v>
      </c>
      <c r="I17" s="178">
        <f>ROUND('Други прогнозни данни'!C19/1000,2)</f>
        <v>0</v>
      </c>
    </row>
    <row r="18" spans="1:9" x14ac:dyDescent="0.25">
      <c r="A18" s="188" t="s">
        <v>15</v>
      </c>
      <c r="B18" s="182"/>
      <c r="C18" s="182"/>
      <c r="D18" s="178">
        <f>ROUND('Други прогнозни данни'!E9/1000,2)</f>
        <v>0</v>
      </c>
      <c r="E18" s="178">
        <f>ROUND('Други прогнозни данни'!E11/1000,2)</f>
        <v>0</v>
      </c>
      <c r="F18" s="178">
        <f>ROUND('Други прогнозни данни'!E13/1000,2)</f>
        <v>0</v>
      </c>
      <c r="G18" s="178">
        <f>ROUND('Други прогнозни данни'!E15/1000,2)</f>
        <v>0</v>
      </c>
      <c r="H18" s="178">
        <f>ROUND('Други прогнозни данни'!E17/1000,2)</f>
        <v>0</v>
      </c>
      <c r="I18" s="178">
        <f>ROUND('Други прогнозни данни'!E19/1000,2)</f>
        <v>0</v>
      </c>
    </row>
    <row r="19" spans="1:9" x14ac:dyDescent="0.25">
      <c r="A19" s="180" t="s">
        <v>16</v>
      </c>
      <c r="B19" s="183">
        <f>SUM(C19:G19)</f>
        <v>0</v>
      </c>
      <c r="C19" s="183"/>
      <c r="D19" s="183">
        <f t="shared" ref="D19:I19" si="0">SUM(D17:D18)</f>
        <v>0</v>
      </c>
      <c r="E19" s="183">
        <f t="shared" si="0"/>
        <v>0</v>
      </c>
      <c r="F19" s="183">
        <f t="shared" si="0"/>
        <v>0</v>
      </c>
      <c r="G19" s="183">
        <f t="shared" si="0"/>
        <v>0</v>
      </c>
      <c r="H19" s="183">
        <f t="shared" si="0"/>
        <v>0</v>
      </c>
      <c r="I19" s="183">
        <f t="shared" si="0"/>
        <v>0</v>
      </c>
    </row>
    <row r="20" spans="1:9" x14ac:dyDescent="0.25">
      <c r="A20" s="188"/>
      <c r="B20" s="182"/>
      <c r="C20" s="182"/>
      <c r="D20" s="182"/>
      <c r="E20" s="182"/>
      <c r="F20" s="182"/>
      <c r="G20" s="182"/>
      <c r="H20" s="182"/>
      <c r="I20" s="182"/>
    </row>
    <row r="21" spans="1:9" x14ac:dyDescent="0.25">
      <c r="A21" s="191" t="s">
        <v>17</v>
      </c>
      <c r="B21" s="182"/>
      <c r="C21" s="182"/>
      <c r="D21" s="182"/>
      <c r="E21" s="182"/>
      <c r="F21" s="182"/>
      <c r="G21" s="182"/>
      <c r="H21" s="182"/>
      <c r="I21" s="182"/>
    </row>
    <row r="22" spans="1:9" ht="26.25" x14ac:dyDescent="0.25">
      <c r="A22" s="193" t="s">
        <v>18</v>
      </c>
      <c r="B22" s="182"/>
      <c r="C22" s="182"/>
      <c r="D22" s="178">
        <f>ROUND('Прогнозни приходи'!E25/1000,2)</f>
        <v>0</v>
      </c>
      <c r="E22" s="178">
        <f>ROUND('Прогнозни приходи'!E39/1000,2)</f>
        <v>0</v>
      </c>
      <c r="F22" s="178">
        <f>ROUND('Прогнозни приходи'!E53/1000,2)</f>
        <v>0</v>
      </c>
      <c r="G22" s="178">
        <f>ROUND('Прогнозни приходи'!J25/1000,2)</f>
        <v>0</v>
      </c>
      <c r="H22" s="178">
        <f>ROUND('Прогнозни приходи'!J39/1000,2)</f>
        <v>0</v>
      </c>
      <c r="I22" s="178">
        <f>ROUND('Прогнозни приходи'!J53/1000,2)</f>
        <v>0</v>
      </c>
    </row>
    <row r="23" spans="1:9" x14ac:dyDescent="0.25">
      <c r="A23" s="190" t="s">
        <v>131</v>
      </c>
      <c r="B23" s="183">
        <f>SUM(D23:G23)</f>
        <v>0</v>
      </c>
      <c r="C23" s="183"/>
      <c r="D23" s="183">
        <f t="shared" ref="D23:I23" si="1">D22</f>
        <v>0</v>
      </c>
      <c r="E23" s="183">
        <f t="shared" si="1"/>
        <v>0</v>
      </c>
      <c r="F23" s="183">
        <f t="shared" si="1"/>
        <v>0</v>
      </c>
      <c r="G23" s="183">
        <f t="shared" si="1"/>
        <v>0</v>
      </c>
      <c r="H23" s="183">
        <f t="shared" si="1"/>
        <v>0</v>
      </c>
      <c r="I23" s="183">
        <f t="shared" si="1"/>
        <v>0</v>
      </c>
    </row>
    <row r="24" spans="1:9" x14ac:dyDescent="0.25">
      <c r="A24" s="188"/>
      <c r="B24" s="182"/>
      <c r="C24" s="182"/>
      <c r="D24" s="182"/>
      <c r="E24" s="182"/>
      <c r="F24" s="182"/>
      <c r="G24" s="182"/>
      <c r="H24" s="182"/>
      <c r="I24" s="182"/>
    </row>
    <row r="25" spans="1:9" x14ac:dyDescent="0.25">
      <c r="A25" s="190" t="s">
        <v>19</v>
      </c>
      <c r="B25" s="183">
        <f>B14+B19+B23</f>
        <v>0</v>
      </c>
      <c r="C25" s="183">
        <f t="shared" ref="C25:I25" si="2">C23+C19+C14</f>
        <v>0</v>
      </c>
      <c r="D25" s="183">
        <f t="shared" si="2"/>
        <v>0</v>
      </c>
      <c r="E25" s="183">
        <f t="shared" si="2"/>
        <v>0</v>
      </c>
      <c r="F25" s="183">
        <f t="shared" si="2"/>
        <v>0</v>
      </c>
      <c r="G25" s="183">
        <f t="shared" si="2"/>
        <v>0</v>
      </c>
      <c r="H25" s="183">
        <f t="shared" si="2"/>
        <v>0</v>
      </c>
      <c r="I25" s="183">
        <f t="shared" si="2"/>
        <v>0</v>
      </c>
    </row>
    <row r="26" spans="1:9" x14ac:dyDescent="0.25">
      <c r="A26" s="194"/>
      <c r="B26" s="185"/>
      <c r="C26" s="185"/>
      <c r="D26" s="185"/>
      <c r="E26" s="185"/>
      <c r="F26" s="185"/>
      <c r="G26" s="185"/>
      <c r="H26" s="185"/>
      <c r="I26" s="185"/>
    </row>
    <row r="27" spans="1:9" x14ac:dyDescent="0.25">
      <c r="A27" s="190" t="s">
        <v>132</v>
      </c>
      <c r="B27" s="186">
        <v>0.08</v>
      </c>
      <c r="C27" s="185"/>
      <c r="D27" s="185"/>
      <c r="E27" s="185"/>
      <c r="F27" s="185"/>
      <c r="G27" s="185"/>
      <c r="H27" s="185"/>
      <c r="I27" s="185"/>
    </row>
    <row r="28" spans="1:9" x14ac:dyDescent="0.25">
      <c r="A28" s="190" t="s">
        <v>133</v>
      </c>
      <c r="B28" s="183"/>
      <c r="C28" s="187">
        <f>ROUND(C25/(1+$B$27)^1,4)</f>
        <v>0</v>
      </c>
      <c r="D28" s="187">
        <f>ROUND(D25/(1+$B$27)^2,4)</f>
        <v>0</v>
      </c>
      <c r="E28" s="187">
        <f t="shared" ref="E28" si="3">ROUND(E25/(1+$B$27)^0,4)</f>
        <v>0</v>
      </c>
      <c r="F28" s="187">
        <f>ROUND(F25/(1+$B$27)^3,4)</f>
        <v>0</v>
      </c>
      <c r="G28" s="187">
        <f>ROUND(G25/(1+$B$27)^4,4)</f>
        <v>0</v>
      </c>
      <c r="H28" s="187">
        <f>ROUND(H25/(1+$B$27)^5,4)</f>
        <v>0</v>
      </c>
      <c r="I28" s="187">
        <f>ROUND(I25/(1+$B$27)^6,4)</f>
        <v>0</v>
      </c>
    </row>
    <row r="29" spans="1:9" x14ac:dyDescent="0.25">
      <c r="A29" s="190" t="s">
        <v>134</v>
      </c>
      <c r="B29" s="183"/>
      <c r="C29" s="187">
        <f>SUM($C$28:C28)</f>
        <v>0</v>
      </c>
      <c r="D29" s="187">
        <f>SUM($C$28:D28)</f>
        <v>0</v>
      </c>
      <c r="E29" s="187">
        <f>SUM($C$28:E28)</f>
        <v>0</v>
      </c>
      <c r="F29" s="187">
        <f>SUM($C$28:F28)</f>
        <v>0</v>
      </c>
      <c r="G29" s="187">
        <f>SUM($C$28:G28)</f>
        <v>0</v>
      </c>
      <c r="H29" s="187">
        <f>SUM($C$28:H28)</f>
        <v>0</v>
      </c>
      <c r="I29" s="187">
        <f>SUM($C$28:I28)</f>
        <v>0</v>
      </c>
    </row>
    <row r="30" spans="1:9" x14ac:dyDescent="0.25">
      <c r="A30" s="9"/>
      <c r="B30" s="108"/>
      <c r="C30" s="109"/>
      <c r="D30" s="109"/>
      <c r="E30" s="109"/>
      <c r="F30" s="109"/>
      <c r="G30" s="109"/>
      <c r="H30" s="109"/>
      <c r="I30" s="109"/>
    </row>
    <row r="31" spans="1:9" x14ac:dyDescent="0.25">
      <c r="A31" s="9"/>
      <c r="B31" s="108"/>
      <c r="C31" s="109"/>
      <c r="D31" s="109"/>
      <c r="E31" s="109"/>
      <c r="F31" s="109"/>
      <c r="G31" s="109"/>
      <c r="H31" s="109"/>
      <c r="I31" s="109"/>
    </row>
    <row r="32" spans="1:9" x14ac:dyDescent="0.25">
      <c r="A32" s="9"/>
      <c r="B32" s="108"/>
      <c r="C32" s="109"/>
      <c r="D32" s="109"/>
      <c r="E32" s="109"/>
      <c r="F32" s="109"/>
      <c r="G32" s="109"/>
      <c r="H32" s="109"/>
      <c r="I32" s="109"/>
    </row>
    <row r="33" spans="1:9" x14ac:dyDescent="0.25">
      <c r="A33" s="9"/>
      <c r="B33" s="108"/>
      <c r="C33" s="109"/>
      <c r="D33" s="109"/>
      <c r="E33" s="109"/>
      <c r="F33" s="109"/>
      <c r="G33" s="109"/>
      <c r="H33" s="109"/>
      <c r="I33" s="109"/>
    </row>
    <row r="34" spans="1:9" x14ac:dyDescent="0.25">
      <c r="A34" s="9"/>
      <c r="B34" s="108"/>
      <c r="C34" s="109"/>
      <c r="D34" s="109"/>
      <c r="E34" s="109"/>
      <c r="F34" s="109"/>
      <c r="G34" s="109"/>
      <c r="H34" s="109"/>
      <c r="I34" s="109"/>
    </row>
    <row r="35" spans="1:9" x14ac:dyDescent="0.25">
      <c r="A35" s="273" t="s">
        <v>136</v>
      </c>
      <c r="B35" s="273"/>
      <c r="C35" s="273"/>
      <c r="D35" s="273"/>
      <c r="E35" s="273"/>
      <c r="F35" s="273"/>
      <c r="G35" s="111"/>
      <c r="H35" s="109"/>
      <c r="I35" s="109"/>
    </row>
    <row r="36" spans="1:9" ht="24" x14ac:dyDescent="0.25">
      <c r="A36" s="195" t="s">
        <v>140</v>
      </c>
      <c r="B36" s="195" t="s">
        <v>141</v>
      </c>
      <c r="C36" s="195" t="s">
        <v>142</v>
      </c>
      <c r="D36" s="195" t="s">
        <v>143</v>
      </c>
      <c r="E36" s="195" t="s">
        <v>144</v>
      </c>
      <c r="F36" s="196" t="s">
        <v>145</v>
      </c>
      <c r="G36" s="111"/>
      <c r="H36" s="109"/>
      <c r="I36" s="109"/>
    </row>
    <row r="37" spans="1:9" x14ac:dyDescent="0.25">
      <c r="A37" s="113">
        <v>2015</v>
      </c>
      <c r="B37" s="138">
        <f>'Счетоводни отчети 2015-2017'!H20+'Счетоводни отчети 2015-2017'!H21-'Счетоводни отчети 2015-2017'!C20-'Счетоводни отчети 2015-2017'!C21-'Счетоводни отчети 2015-2017'!C22</f>
        <v>0</v>
      </c>
      <c r="C37" s="138">
        <f>'Счетоводни отчети 2015-2017'!H20+'Счетоводни отчети 2015-2017'!H21</f>
        <v>0</v>
      </c>
      <c r="D37" s="115" t="e">
        <f>B37/C37</f>
        <v>#DIV/0!</v>
      </c>
      <c r="E37" s="113">
        <v>0.2</v>
      </c>
      <c r="F37" s="115" t="e">
        <f>D37*E37</f>
        <v>#DIV/0!</v>
      </c>
      <c r="G37" s="111"/>
      <c r="H37" s="109"/>
      <c r="I37" s="109"/>
    </row>
    <row r="38" spans="1:9" x14ac:dyDescent="0.25">
      <c r="A38" s="113">
        <v>2016</v>
      </c>
      <c r="B38" s="138">
        <f>'Счетоводни отчети 2015-2017'!I20+'Счетоводни отчети 2015-2017'!I21-'Счетоводни отчети 2015-2017'!D20-'Счетоводни отчети 2015-2017'!D21-'Счетоводни отчети 2015-2017'!D22</f>
        <v>0</v>
      </c>
      <c r="C38" s="138">
        <f>'Счетоводни отчети 2015-2017'!I20+'Счетоводни отчети 2015-2017'!I21</f>
        <v>0</v>
      </c>
      <c r="D38" s="115" t="e">
        <f t="shared" ref="D38" si="4">B38/C38</f>
        <v>#DIV/0!</v>
      </c>
      <c r="E38" s="113">
        <v>0.3</v>
      </c>
      <c r="F38" s="115" t="e">
        <f t="shared" ref="F38:F39" si="5">D38*E38</f>
        <v>#DIV/0!</v>
      </c>
      <c r="G38" s="111"/>
      <c r="H38" s="109"/>
      <c r="I38" s="109"/>
    </row>
    <row r="39" spans="1:9" ht="15.75" thickBot="1" x14ac:dyDescent="0.3">
      <c r="A39" s="113">
        <v>2017</v>
      </c>
      <c r="B39" s="138">
        <f>'Счетоводни отчети 2015-2017'!J20+'Счетоводни отчети 2015-2017'!J21-'Счетоводни отчети 2015-2017'!E20-'Счетоводни отчети 2015-2017'!E21-'Счетоводни отчети 2015-2017'!E22</f>
        <v>0</v>
      </c>
      <c r="C39" s="138">
        <f>'Счетоводни отчети 2015-2017'!J20+'Счетоводни отчети 2015-2017'!J21</f>
        <v>0</v>
      </c>
      <c r="D39" s="115" t="e">
        <f>B39/C39</f>
        <v>#DIV/0!</v>
      </c>
      <c r="E39" s="113">
        <v>0.5</v>
      </c>
      <c r="F39" s="115" t="e">
        <f t="shared" si="5"/>
        <v>#DIV/0!</v>
      </c>
      <c r="G39" s="111"/>
      <c r="H39" s="109"/>
      <c r="I39" s="109"/>
    </row>
    <row r="40" spans="1:9" ht="15.75" thickBot="1" x14ac:dyDescent="0.3">
      <c r="A40" s="139"/>
      <c r="B40" s="113"/>
      <c r="C40" s="113"/>
      <c r="D40" s="113"/>
      <c r="E40" s="113"/>
      <c r="F40" s="131" t="e">
        <f>SUM(F37:F39)</f>
        <v>#DIV/0!</v>
      </c>
      <c r="G40" s="111"/>
      <c r="H40" s="109"/>
      <c r="I40" s="109"/>
    </row>
    <row r="41" spans="1:9" s="141" customFormat="1" x14ac:dyDescent="0.25">
      <c r="A41" s="140"/>
      <c r="B41" s="140"/>
      <c r="C41" s="140"/>
      <c r="D41" s="140"/>
      <c r="E41" s="140"/>
      <c r="F41" s="114"/>
      <c r="G41" s="111"/>
      <c r="H41" s="109"/>
      <c r="I41" s="109"/>
    </row>
    <row r="42" spans="1:9" x14ac:dyDescent="0.25">
      <c r="A42" s="273" t="s">
        <v>137</v>
      </c>
      <c r="B42" s="273"/>
      <c r="C42" s="273"/>
      <c r="D42" s="273"/>
      <c r="E42" s="273"/>
      <c r="F42" s="273"/>
      <c r="G42" s="111"/>
      <c r="H42" s="109"/>
      <c r="I42" s="109"/>
    </row>
    <row r="43" spans="1:9" ht="25.5" x14ac:dyDescent="0.25">
      <c r="A43" s="197" t="s">
        <v>146</v>
      </c>
      <c r="B43" s="198" t="s">
        <v>147</v>
      </c>
      <c r="C43" s="197" t="s">
        <v>142</v>
      </c>
      <c r="D43" s="197" t="s">
        <v>150</v>
      </c>
      <c r="E43" s="197" t="s">
        <v>144</v>
      </c>
      <c r="F43" s="198" t="s">
        <v>151</v>
      </c>
      <c r="G43" s="111"/>
      <c r="H43" s="109"/>
      <c r="I43" s="109"/>
    </row>
    <row r="44" spans="1:9" x14ac:dyDescent="0.25">
      <c r="A44" s="113">
        <v>2015</v>
      </c>
      <c r="B44" s="138">
        <f>'Счетоводни отчети 2015-2017'!C22+'Счетоводни отчети 2015-2017'!C23+'Счетоводни отчети 2015-2017'!C25</f>
        <v>0</v>
      </c>
      <c r="C44" s="138">
        <f>'Счетоводни отчети 2015-2017'!H20</f>
        <v>0</v>
      </c>
      <c r="D44" s="115" t="e">
        <f>B44/C44</f>
        <v>#DIV/0!</v>
      </c>
      <c r="E44" s="113">
        <v>0.2</v>
      </c>
      <c r="F44" s="115" t="e">
        <f>D44*E44</f>
        <v>#DIV/0!</v>
      </c>
      <c r="G44" s="111"/>
      <c r="H44" s="109"/>
      <c r="I44" s="109"/>
    </row>
    <row r="45" spans="1:9" x14ac:dyDescent="0.25">
      <c r="A45" s="113">
        <v>2016</v>
      </c>
      <c r="B45" s="138">
        <f>'Счетоводни отчети 2015-2017'!D22+'Счетоводни отчети 2015-2017'!D23+'Счетоводни отчети 2015-2017'!D25</f>
        <v>0</v>
      </c>
      <c r="C45" s="138">
        <f>'Счетоводни отчети 2015-2017'!I20</f>
        <v>0</v>
      </c>
      <c r="D45" s="115" t="e">
        <f t="shared" ref="D45:D46" si="6">B45/C45</f>
        <v>#DIV/0!</v>
      </c>
      <c r="E45" s="113">
        <v>0.3</v>
      </c>
      <c r="F45" s="115" t="e">
        <f t="shared" ref="F45:F46" si="7">D45*E45</f>
        <v>#DIV/0!</v>
      </c>
      <c r="G45" s="111"/>
      <c r="H45" s="109"/>
      <c r="I45" s="109"/>
    </row>
    <row r="46" spans="1:9" ht="15.75" thickBot="1" x14ac:dyDescent="0.3">
      <c r="A46" s="113">
        <v>2017</v>
      </c>
      <c r="B46" s="138">
        <f>'Счетоводни отчети 2015-2017'!E22+'Счетоводни отчети 2015-2017'!E23+'Счетоводни отчети 2015-2017'!E25</f>
        <v>0</v>
      </c>
      <c r="C46" s="138">
        <f>'Счетоводни отчети 2015-2017'!J20</f>
        <v>0</v>
      </c>
      <c r="D46" s="115" t="e">
        <f t="shared" si="6"/>
        <v>#DIV/0!</v>
      </c>
      <c r="E46" s="113">
        <v>0.5</v>
      </c>
      <c r="F46" s="115" t="e">
        <f t="shared" si="7"/>
        <v>#DIV/0!</v>
      </c>
      <c r="G46" s="111"/>
      <c r="H46" s="109"/>
      <c r="I46" s="109"/>
    </row>
    <row r="47" spans="1:9" ht="15.75" thickBot="1" x14ac:dyDescent="0.3">
      <c r="A47" s="139"/>
      <c r="B47" s="113"/>
      <c r="C47" s="113"/>
      <c r="D47" s="113"/>
      <c r="E47" s="113"/>
      <c r="F47" s="131" t="e">
        <f>SUM(F44:F46)</f>
        <v>#DIV/0!</v>
      </c>
      <c r="G47" s="111"/>
      <c r="H47" s="109"/>
      <c r="I47" s="109"/>
    </row>
    <row r="48" spans="1:9" x14ac:dyDescent="0.25">
      <c r="A48" s="110"/>
      <c r="B48" s="110"/>
      <c r="C48" s="110"/>
      <c r="D48" s="110"/>
      <c r="E48" s="110"/>
      <c r="F48" s="111"/>
      <c r="G48" s="111"/>
      <c r="H48" s="109"/>
      <c r="I48" s="109"/>
    </row>
    <row r="49" spans="1:9" x14ac:dyDescent="0.25">
      <c r="A49" s="273" t="s">
        <v>138</v>
      </c>
      <c r="B49" s="273"/>
      <c r="C49" s="273"/>
      <c r="D49" s="273"/>
      <c r="E49" s="273"/>
      <c r="F49" s="273"/>
      <c r="G49" s="111"/>
      <c r="H49" s="109"/>
      <c r="I49" s="109"/>
    </row>
    <row r="50" spans="1:9" ht="45" x14ac:dyDescent="0.25">
      <c r="A50" s="197" t="s">
        <v>146</v>
      </c>
      <c r="B50" s="197" t="s">
        <v>141</v>
      </c>
      <c r="C50" s="197" t="s">
        <v>148</v>
      </c>
      <c r="D50" s="197" t="s">
        <v>149</v>
      </c>
      <c r="E50" s="197" t="s">
        <v>144</v>
      </c>
      <c r="F50" s="198" t="s">
        <v>152</v>
      </c>
      <c r="G50" s="111"/>
      <c r="H50" s="109"/>
      <c r="I50" s="109"/>
    </row>
    <row r="51" spans="1:9" x14ac:dyDescent="0.25">
      <c r="A51" s="113">
        <v>2015</v>
      </c>
      <c r="B51" s="138">
        <f>'Счетоводни отчети 2015-2017'!C25</f>
        <v>0</v>
      </c>
      <c r="C51" s="138">
        <f>'Счетоводни отчети 2015-2017'!C10</f>
        <v>0</v>
      </c>
      <c r="D51" s="115" t="e">
        <f>B51/C51</f>
        <v>#DIV/0!</v>
      </c>
      <c r="E51" s="113">
        <v>0.2</v>
      </c>
      <c r="F51" s="115" t="e">
        <f>D51*E51</f>
        <v>#DIV/0!</v>
      </c>
      <c r="G51" s="111"/>
      <c r="H51" s="109"/>
      <c r="I51" s="109"/>
    </row>
    <row r="52" spans="1:9" x14ac:dyDescent="0.25">
      <c r="A52" s="113">
        <v>2016</v>
      </c>
      <c r="B52" s="138">
        <f>'Счетоводни отчети 2015-2017'!D25</f>
        <v>0</v>
      </c>
      <c r="C52" s="138">
        <f>'Счетоводни отчети 2015-2017'!D10</f>
        <v>0</v>
      </c>
      <c r="D52" s="115" t="e">
        <f t="shared" ref="D52:D53" si="8">B52/C52</f>
        <v>#DIV/0!</v>
      </c>
      <c r="E52" s="113">
        <v>0.3</v>
      </c>
      <c r="F52" s="115" t="e">
        <f t="shared" ref="F52:F53" si="9">D52*E52</f>
        <v>#DIV/0!</v>
      </c>
      <c r="G52" s="111"/>
      <c r="H52" s="109"/>
      <c r="I52" s="109"/>
    </row>
    <row r="53" spans="1:9" ht="15.75" thickBot="1" x14ac:dyDescent="0.3">
      <c r="A53" s="113">
        <v>2017</v>
      </c>
      <c r="B53" s="138">
        <f>'Счетоводни отчети 2015-2017'!E25</f>
        <v>0</v>
      </c>
      <c r="C53" s="138">
        <f>'Счетоводни отчети 2015-2017'!E10</f>
        <v>0</v>
      </c>
      <c r="D53" s="115" t="e">
        <f t="shared" si="8"/>
        <v>#DIV/0!</v>
      </c>
      <c r="E53" s="113">
        <v>0.5</v>
      </c>
      <c r="F53" s="115" t="e">
        <f t="shared" si="9"/>
        <v>#DIV/0!</v>
      </c>
      <c r="G53" s="111"/>
      <c r="H53" s="109"/>
      <c r="I53" s="109"/>
    </row>
    <row r="54" spans="1:9" ht="15.75" thickBot="1" x14ac:dyDescent="0.3">
      <c r="A54" s="139"/>
      <c r="B54" s="113"/>
      <c r="C54" s="113"/>
      <c r="D54" s="113"/>
      <c r="E54" s="113"/>
      <c r="F54" s="131" t="e">
        <f>SUM(F51:F53)</f>
        <v>#DIV/0!</v>
      </c>
      <c r="G54" s="111"/>
      <c r="H54" s="109"/>
      <c r="I54" s="109"/>
    </row>
    <row r="55" spans="1:9" x14ac:dyDescent="0.25">
      <c r="A55" s="110"/>
      <c r="B55" s="110"/>
      <c r="C55" s="110"/>
      <c r="D55" s="110"/>
      <c r="E55" s="110"/>
      <c r="F55" s="111"/>
      <c r="G55" s="111"/>
      <c r="H55" s="109"/>
      <c r="I55" s="109"/>
    </row>
    <row r="56" spans="1:9" x14ac:dyDescent="0.25">
      <c r="A56" s="110"/>
      <c r="B56" s="110"/>
      <c r="C56" s="110"/>
      <c r="D56" s="110"/>
      <c r="E56" s="110"/>
      <c r="F56" s="111"/>
      <c r="G56" s="111"/>
      <c r="H56" s="109"/>
      <c r="I56" s="109"/>
    </row>
    <row r="57" spans="1:9" x14ac:dyDescent="0.25">
      <c r="A57" s="110"/>
      <c r="B57" s="110"/>
      <c r="C57" s="110"/>
      <c r="D57" s="110"/>
      <c r="E57" s="110"/>
      <c r="F57" s="111"/>
      <c r="G57" s="111"/>
      <c r="H57" s="109"/>
      <c r="I57" s="109"/>
    </row>
    <row r="58" spans="1:9" x14ac:dyDescent="0.25">
      <c r="A58" s="110"/>
      <c r="B58" s="110"/>
      <c r="C58" s="110"/>
      <c r="D58" s="110"/>
      <c r="E58" s="110"/>
      <c r="F58" s="111"/>
      <c r="G58" s="111"/>
      <c r="H58" s="109"/>
      <c r="I58" s="109"/>
    </row>
    <row r="59" spans="1:9" x14ac:dyDescent="0.25">
      <c r="A59" s="110"/>
      <c r="B59" s="110"/>
      <c r="C59" s="110"/>
      <c r="D59" s="110"/>
      <c r="E59" s="110"/>
      <c r="F59" s="111"/>
      <c r="G59" s="111"/>
      <c r="H59" s="109"/>
      <c r="I59" s="109"/>
    </row>
    <row r="60" spans="1:9" x14ac:dyDescent="0.25">
      <c r="A60" s="273" t="s">
        <v>135</v>
      </c>
      <c r="B60" s="273"/>
      <c r="C60" s="273"/>
      <c r="D60" s="273"/>
      <c r="E60" s="110"/>
      <c r="F60" s="142"/>
      <c r="G60" s="142"/>
      <c r="H60" s="141"/>
      <c r="I60" s="141"/>
    </row>
    <row r="61" spans="1:9" ht="45" x14ac:dyDescent="0.25">
      <c r="A61" s="199" t="s">
        <v>153</v>
      </c>
      <c r="B61" s="199" t="s">
        <v>154</v>
      </c>
      <c r="C61" s="200" t="s">
        <v>155</v>
      </c>
      <c r="D61" s="199" t="s">
        <v>156</v>
      </c>
      <c r="E61" s="110"/>
      <c r="F61" s="142"/>
      <c r="G61" s="142"/>
      <c r="H61" s="141"/>
      <c r="I61" s="141"/>
    </row>
    <row r="62" spans="1:9" x14ac:dyDescent="0.25">
      <c r="A62" s="117"/>
      <c r="B62" s="121">
        <v>0</v>
      </c>
      <c r="C62" s="122">
        <f>C14</f>
        <v>0</v>
      </c>
      <c r="D62" s="121">
        <f>B62+C62</f>
        <v>0</v>
      </c>
      <c r="E62" s="110"/>
      <c r="F62" s="142"/>
      <c r="G62" s="142"/>
      <c r="H62" s="141"/>
      <c r="I62" s="141"/>
    </row>
    <row r="63" spans="1:9" x14ac:dyDescent="0.25">
      <c r="A63" s="117" t="s">
        <v>0</v>
      </c>
      <c r="B63" s="122">
        <f>D22</f>
        <v>0</v>
      </c>
      <c r="C63" s="122">
        <v>0</v>
      </c>
      <c r="D63" s="118">
        <f t="shared" ref="D63:D68" si="10">B63-C63</f>
        <v>0</v>
      </c>
      <c r="E63" s="110"/>
      <c r="F63" s="142"/>
      <c r="G63" s="142"/>
      <c r="H63" s="141"/>
      <c r="I63" s="141"/>
    </row>
    <row r="64" spans="1:9" x14ac:dyDescent="0.25">
      <c r="A64" s="117" t="s">
        <v>1</v>
      </c>
      <c r="B64" s="122">
        <f>E22</f>
        <v>0</v>
      </c>
      <c r="C64" s="122">
        <v>0</v>
      </c>
      <c r="D64" s="118">
        <f t="shared" si="10"/>
        <v>0</v>
      </c>
      <c r="E64" s="110"/>
      <c r="F64" s="142"/>
      <c r="G64" s="142"/>
      <c r="H64" s="141"/>
      <c r="I64" s="141"/>
    </row>
    <row r="65" spans="1:9" x14ac:dyDescent="0.25">
      <c r="A65" s="117" t="s">
        <v>2</v>
      </c>
      <c r="B65" s="122">
        <f>F22</f>
        <v>0</v>
      </c>
      <c r="C65" s="122">
        <v>0</v>
      </c>
      <c r="D65" s="118">
        <f t="shared" si="10"/>
        <v>0</v>
      </c>
      <c r="E65" s="110"/>
      <c r="F65" s="142"/>
      <c r="G65" s="142"/>
      <c r="H65" s="141"/>
      <c r="I65" s="141"/>
    </row>
    <row r="66" spans="1:9" x14ac:dyDescent="0.25">
      <c r="A66" s="117" t="s">
        <v>3</v>
      </c>
      <c r="B66" s="122">
        <f>G22</f>
        <v>0</v>
      </c>
      <c r="C66" s="122">
        <v>0</v>
      </c>
      <c r="D66" s="118">
        <f t="shared" si="10"/>
        <v>0</v>
      </c>
      <c r="E66" s="110"/>
      <c r="F66" s="142"/>
      <c r="G66" s="142"/>
      <c r="H66" s="141"/>
      <c r="I66" s="141"/>
    </row>
    <row r="67" spans="1:9" x14ac:dyDescent="0.25">
      <c r="A67" s="117" t="s">
        <v>129</v>
      </c>
      <c r="B67" s="122">
        <f>H22</f>
        <v>0</v>
      </c>
      <c r="C67" s="122">
        <v>0</v>
      </c>
      <c r="D67" s="118">
        <f t="shared" si="10"/>
        <v>0</v>
      </c>
      <c r="E67" s="110"/>
      <c r="F67" s="142"/>
      <c r="G67" s="142"/>
      <c r="H67" s="141"/>
      <c r="I67" s="141"/>
    </row>
    <row r="68" spans="1:9" x14ac:dyDescent="0.25">
      <c r="A68" s="117" t="s">
        <v>130</v>
      </c>
      <c r="B68" s="122">
        <f>I22</f>
        <v>0</v>
      </c>
      <c r="C68" s="122">
        <v>0</v>
      </c>
      <c r="D68" s="118">
        <f t="shared" si="10"/>
        <v>0</v>
      </c>
      <c r="E68" s="110"/>
      <c r="F68" s="142"/>
      <c r="G68" s="142"/>
      <c r="H68" s="141"/>
      <c r="I68" s="141"/>
    </row>
    <row r="69" spans="1:9" ht="15.75" thickBot="1" x14ac:dyDescent="0.3">
      <c r="A69" s="117" t="s">
        <v>157</v>
      </c>
      <c r="B69" s="121">
        <f>SUM(B62:B68)</f>
        <v>0</v>
      </c>
      <c r="C69" s="122">
        <f>SUM(C62:C68)</f>
        <v>0</v>
      </c>
      <c r="D69" s="121">
        <f>SUM(D62:D68)</f>
        <v>0</v>
      </c>
      <c r="E69" s="110"/>
      <c r="F69" s="142"/>
      <c r="G69" s="142"/>
      <c r="H69" s="141"/>
      <c r="I69" s="141"/>
    </row>
    <row r="70" spans="1:9" ht="15.75" thickBot="1" x14ac:dyDescent="0.3">
      <c r="A70" s="119"/>
      <c r="B70" s="119"/>
      <c r="C70" s="119"/>
      <c r="D70" s="123" t="e">
        <f>IRR(D62:D69)</f>
        <v>#NUM!</v>
      </c>
      <c r="E70" s="110"/>
      <c r="F70" s="142"/>
      <c r="G70" s="142"/>
      <c r="H70" s="141"/>
      <c r="I70" s="141"/>
    </row>
    <row r="71" spans="1:9" x14ac:dyDescent="0.25">
      <c r="A71" s="110"/>
      <c r="B71" s="110"/>
      <c r="C71" s="110"/>
      <c r="D71" s="129"/>
      <c r="E71" s="110"/>
      <c r="F71" s="142"/>
      <c r="G71" s="142"/>
      <c r="H71" s="141"/>
      <c r="I71" s="141"/>
    </row>
    <row r="72" spans="1:9" x14ac:dyDescent="0.25">
      <c r="A72" s="110" t="s">
        <v>158</v>
      </c>
      <c r="B72" s="110"/>
      <c r="C72" s="110"/>
      <c r="D72" s="110"/>
      <c r="E72" s="110"/>
      <c r="F72" s="142"/>
      <c r="G72" s="142"/>
      <c r="H72" s="141"/>
      <c r="I72" s="141"/>
    </row>
    <row r="73" spans="1:9" ht="30" customHeight="1" x14ac:dyDescent="0.25">
      <c r="A73" s="274" t="s">
        <v>159</v>
      </c>
      <c r="B73" s="274"/>
      <c r="C73" s="274"/>
      <c r="D73" s="128">
        <f>IF(D29&gt;0,0,IF(E29&gt;0,1,IF(F29&gt;0,2,IF(G29&gt;0,3,IF(H29&gt;0,4,IF(I29&gt;0,5,0))))))</f>
        <v>0</v>
      </c>
      <c r="E73" s="110"/>
      <c r="F73" s="142"/>
      <c r="G73" s="142"/>
      <c r="H73" s="141"/>
      <c r="I73" s="141"/>
    </row>
    <row r="74" spans="1:9" ht="30" customHeight="1" x14ac:dyDescent="0.25">
      <c r="A74" s="275" t="s">
        <v>161</v>
      </c>
      <c r="B74" s="275"/>
      <c r="C74" s="275"/>
      <c r="D74" s="143">
        <f>ROUND(IF(D29&gt;0,ABS(C29),IF(E29&gt;0,ABS(D29),IF(F29&gt;0,ABS(E29),IF(G29&gt;0,ABS(F29),IF(H29&gt;0,ABS(G29),IF(I29&gt;0,ABS(H29),0)))))),2)</f>
        <v>0</v>
      </c>
      <c r="E74" s="110"/>
      <c r="F74" s="142"/>
      <c r="G74" s="142"/>
      <c r="H74" s="141"/>
      <c r="I74" s="141"/>
    </row>
    <row r="75" spans="1:9" ht="30" customHeight="1" thickBot="1" x14ac:dyDescent="0.3">
      <c r="A75" s="276" t="s">
        <v>160</v>
      </c>
      <c r="B75" s="276"/>
      <c r="C75" s="276"/>
      <c r="D75" s="128">
        <f>ROUND(IF(D29&gt;0,(E28),IF(E29&gt;0,(F28),IF(F29&gt;0,(G28),IF(G29&gt;0,(H28),IF(H29&gt;0,(I28),0))))),2)</f>
        <v>0</v>
      </c>
      <c r="E75" s="110"/>
      <c r="F75" s="142"/>
      <c r="G75" s="142"/>
      <c r="H75" s="141"/>
      <c r="I75" s="141"/>
    </row>
    <row r="76" spans="1:9" ht="30" customHeight="1" thickBot="1" x14ac:dyDescent="0.3">
      <c r="A76" s="277" t="s">
        <v>162</v>
      </c>
      <c r="B76" s="277"/>
      <c r="C76" s="278"/>
      <c r="D76" s="120" t="e">
        <f>ROUND(D73+(D74/D75),2)</f>
        <v>#DIV/0!</v>
      </c>
      <c r="E76" s="110"/>
      <c r="F76" s="142"/>
      <c r="G76" s="142"/>
      <c r="H76" s="141"/>
      <c r="I76" s="141"/>
    </row>
    <row r="77" spans="1:9" x14ac:dyDescent="0.25">
      <c r="A77" s="110"/>
      <c r="B77" s="110"/>
      <c r="C77" s="110"/>
      <c r="D77" s="110"/>
      <c r="E77" s="110"/>
      <c r="F77" s="142"/>
      <c r="G77" s="142"/>
      <c r="H77" s="141"/>
      <c r="I77" s="141"/>
    </row>
    <row r="78" spans="1:9" ht="30" customHeight="1" x14ac:dyDescent="0.25">
      <c r="A78" s="217" t="s">
        <v>139</v>
      </c>
      <c r="B78" s="217"/>
      <c r="C78" s="217"/>
      <c r="D78" s="112"/>
      <c r="E78" s="112"/>
      <c r="F78" s="144"/>
      <c r="G78" s="144"/>
    </row>
    <row r="79" spans="1:9" ht="30" customHeight="1" x14ac:dyDescent="0.25">
      <c r="A79" s="281" t="s">
        <v>178</v>
      </c>
      <c r="B79" s="281"/>
      <c r="C79" s="281"/>
      <c r="D79" s="145" t="e">
        <f>ROUND((('Други прогнозни данни'!B11/1000/'Други прогнозни данни'!D11)+('Други прогнозни данни'!B13/1000/'Други прогнозни данни'!D13)+('Други прогнозни данни'!B15/1000/'Други прогнозни данни'!D15)+('Други прогнозни данни'!B17/1000/'Други прогнозни данни'!D17)+('Други прогнозни данни'!B19/1000/'Други прогнозни данни'!D19))/5,2)</f>
        <v>#DIV/0!</v>
      </c>
    </row>
    <row r="80" spans="1:9" ht="30" customHeight="1" thickBot="1" x14ac:dyDescent="0.3">
      <c r="A80" s="282" t="s">
        <v>186</v>
      </c>
      <c r="B80" s="282"/>
      <c r="C80" s="282"/>
      <c r="D80" s="146" t="e">
        <f>ROUND('Счетоводни отчети 2015-2017'!I20/'Счетоводни отчети 2015-2017'!D64,2)</f>
        <v>#DIV/0!</v>
      </c>
    </row>
    <row r="81" spans="1:4" ht="30" customHeight="1" thickBot="1" x14ac:dyDescent="0.3">
      <c r="A81" s="271" t="s">
        <v>139</v>
      </c>
      <c r="B81" s="271"/>
      <c r="C81" s="272"/>
      <c r="D81" s="172" t="e">
        <f>ROUND((D79-D80)/D80,2)</f>
        <v>#DIV/0!</v>
      </c>
    </row>
  </sheetData>
  <sheetProtection password="C739" sheet="1" objects="1" scenarios="1" selectLockedCells="1"/>
  <mergeCells count="14">
    <mergeCell ref="A35:F35"/>
    <mergeCell ref="A1:I1"/>
    <mergeCell ref="A5:I5"/>
    <mergeCell ref="A79:C79"/>
    <mergeCell ref="A80:C80"/>
    <mergeCell ref="A81:C81"/>
    <mergeCell ref="A42:F42"/>
    <mergeCell ref="A49:F49"/>
    <mergeCell ref="A60:D60"/>
    <mergeCell ref="A73:C73"/>
    <mergeCell ref="A74:C74"/>
    <mergeCell ref="A75:C75"/>
    <mergeCell ref="A76:C76"/>
    <mergeCell ref="A78:C7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Заглавна страница</vt:lpstr>
      <vt:lpstr>Счетоводни отчети 2015-2017</vt:lpstr>
      <vt:lpstr>Прогнозни приходи</vt:lpstr>
      <vt:lpstr>Други прогнозни данни</vt:lpstr>
      <vt:lpstr>Парични потоци и показатели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2018-11-08T12:51:31Z</dcterms:modified>
</cp:coreProperties>
</file>